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1" sheetId="2" r:id="rId1"/>
  </sheets>
  <definedNames>
    <definedName name="ID_120655894" localSheetId="0">'0503721'!$C$7</definedName>
    <definedName name="ID_120655895" localSheetId="0">'0503721'!$C$165</definedName>
    <definedName name="ID_120655896" localSheetId="0">'0503721'!$C$6</definedName>
    <definedName name="ID_120655897" localSheetId="0">'0503721'!$H$8</definedName>
    <definedName name="ID_120655899" localSheetId="0">'0503721'!$C$161</definedName>
    <definedName name="ID_120655900" localSheetId="0">'0503721'!$H$165</definedName>
    <definedName name="ID_120655902" localSheetId="0">'0503721'!$C$163</definedName>
    <definedName name="ID_120655903" localSheetId="0">'0503721'!$G$163</definedName>
    <definedName name="ID_120655904" localSheetId="0">'0503721'!$C$8</definedName>
    <definedName name="ID_120655908" localSheetId="0">'0503721'!$F$165</definedName>
    <definedName name="ID_125816462" localSheetId="0">'0503721'!$E$149</definedName>
    <definedName name="ID_125816463" localSheetId="0">'0503721'!$E$152</definedName>
    <definedName name="ID_125816465" localSheetId="0">'0503721'!$E$111</definedName>
    <definedName name="ID_125816467" localSheetId="0">'0503721'!$D$150</definedName>
    <definedName name="ID_125816468" localSheetId="0">'0503721'!$D$153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'0503721'!$G$148</definedName>
    <definedName name="ID_125816474" localSheetId="0">'0503721'!$H$110</definedName>
    <definedName name="ID_125816475" localSheetId="0">'0503721'!$D$120</definedName>
    <definedName name="ID_125816476" localSheetId="0">'0503721'!$C$102</definedName>
    <definedName name="ID_125816477" localSheetId="0">'0503721'!$F$151</definedName>
    <definedName name="ID_125816479" localSheetId="0">'0503721'!$D$121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'0503721'!$C$131</definedName>
    <definedName name="ID_125816491" localSheetId="0">'0503721'!$D$24</definedName>
    <definedName name="ID_125816495" localSheetId="0">'0503721'!$C$137</definedName>
    <definedName name="ID_125816496" localSheetId="0">'0503721'!$G$120</definedName>
    <definedName name="ID_125816497" localSheetId="0">'0503721'!$H$120</definedName>
    <definedName name="ID_125816500" localSheetId="0">'0503721'!$E$121</definedName>
    <definedName name="ID_125816501" localSheetId="0">'0503721'!$E$125</definedName>
    <definedName name="ID_125816502" localSheetId="0">'0503721'!$H$125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'0503721'!$F$137</definedName>
    <definedName name="ID_125816517" localSheetId="0">'0503721'!$F$126</definedName>
    <definedName name="ID_125816519" localSheetId="0">'0503721'!$E$72</definedName>
    <definedName name="ID_125816520" localSheetId="0">'0503721'!$F$76</definedName>
    <definedName name="ID_125816521" localSheetId="0">'0503721'!$H$126</definedName>
    <definedName name="ID_125816522" localSheetId="0">'0503721'!$F$132</definedName>
    <definedName name="ID_125816523" localSheetId="0">'0503721'!$H$135</definedName>
    <definedName name="ID_125816524" localSheetId="0">'0503721'!$E$138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'0503721'!$E$48</definedName>
    <definedName name="ID_125816533" localSheetId="0">'0503721'!$F$49</definedName>
    <definedName name="ID_125816534" localSheetId="0">'0503721'!$G$136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'0503721'!$F$152</definedName>
    <definedName name="ID_125816540" localSheetId="0">'0503721'!$G$152</definedName>
    <definedName name="ID_125816541" localSheetId="0">'0503721'!$G$111</definedName>
    <definedName name="ID_125816542" localSheetId="0">'0503721'!$D$54</definedName>
    <definedName name="ID_125816546" localSheetId="0">'0503721'!$C$147</definedName>
    <definedName name="ID_125816547" localSheetId="0">'0503721'!$D$101</definedName>
    <definedName name="ID_125816548" localSheetId="0">'0503721'!$G$147</definedName>
    <definedName name="ID_125816549" localSheetId="0">'0503721'!$C$96</definedName>
    <definedName name="ID_125816550" localSheetId="0">'0503721'!$D$96</definedName>
    <definedName name="ID_125816551" localSheetId="0">'0503721'!$C$120</definedName>
    <definedName name="ID_125816552" localSheetId="0">'0503721'!$C$99</definedName>
    <definedName name="ID_125816553" localSheetId="0">'0503721'!$C$34</definedName>
    <definedName name="ID_125816554" localSheetId="0">'0503721'!$C$109</definedName>
    <definedName name="ID_125816555" localSheetId="0">'0503721'!$H$96</definedName>
    <definedName name="ID_125816556" localSheetId="0">'0503721'!$C$121</definedName>
    <definedName name="ID_125816557" localSheetId="0">'0503721'!$H$21</definedName>
    <definedName name="ID_125816558" localSheetId="0">'0503721'!$C$105</definedName>
    <definedName name="ID_125816559" localSheetId="0">'0503721'!$D$134</definedName>
    <definedName name="ID_125816566" localSheetId="0">'0503721'!$E$134</definedName>
    <definedName name="ID_125816567" localSheetId="0">'0503721'!$F$42</definedName>
    <definedName name="ID_125816569" localSheetId="0">'0503721'!$F$63</definedName>
    <definedName name="ID_125816572" localSheetId="0">'0503721'!$E$126</definedName>
    <definedName name="ID_125816576" localSheetId="0">'0503721'!$D$42</definedName>
    <definedName name="ID_125816577" localSheetId="0">'0503721'!$E$92</definedName>
    <definedName name="ID_125816578" localSheetId="0">'0503721'!$G$76</definedName>
    <definedName name="ID_125816579" localSheetId="0">'0503721'!$G$126</definedName>
    <definedName name="ID_125816580" localSheetId="0">'0503721'!$E$132</definedName>
    <definedName name="ID_125816583" localSheetId="0">'0503721'!$D$72</definedName>
    <definedName name="ID_125816585" localSheetId="0">'0503721'!$C$139</definedName>
    <definedName name="ID_125816593" localSheetId="0">'0503721'!$E$136</definedName>
    <definedName name="ID_125816594" localSheetId="0">'0503721'!$E$139</definedName>
    <definedName name="ID_125816595" localSheetId="0">'0503721'!$H$91</definedName>
    <definedName name="ID_125816596" localSheetId="0">'0503721'!$H$98</definedName>
    <definedName name="ID_125816597" localSheetId="0">'0503721'!$F$146</definedName>
    <definedName name="ID_125816598" localSheetId="0">'0503721'!$F$108</definedName>
    <definedName name="ID_125816602" localSheetId="0">'0503721'!$E$150</definedName>
    <definedName name="ID_125816603" localSheetId="0">'0503721'!$F$150</definedName>
    <definedName name="ID_125816604" localSheetId="0">'0503721'!$D$99</definedName>
    <definedName name="ID_125816605" localSheetId="0">'0503721'!$G$151</definedName>
    <definedName name="ID_125816607" localSheetId="0">'0503721'!$E$93</definedName>
    <definedName name="ID_125816608" localSheetId="0">'0503721'!$H$93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'0503721'!$F$27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'0503721'!$F$121</definedName>
    <definedName name="ID_125816625" localSheetId="0">'0503721'!$G$125</definedName>
    <definedName name="ID_125816626" localSheetId="0">'0503721'!$F$131</definedName>
    <definedName name="ID_125816632" localSheetId="0">'0503721'!$D$127</definedName>
    <definedName name="ID_125816633" localSheetId="0">'0503721'!$D$138</definedName>
    <definedName name="ID_125816806" localSheetId="0">'0503721'!$H$134</definedName>
    <definedName name="ID_125816809" localSheetId="0">'0503721'!$E$137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'0503721'!$G$137</definedName>
    <definedName name="ID_125817153" localSheetId="0">'0503721'!$H$69</definedName>
    <definedName name="ID_125817159" localSheetId="0">'0503721'!$E$135</definedName>
    <definedName name="ID_125817160" localSheetId="0">'0503721'!$G$135</definedName>
    <definedName name="ID_125817163" localSheetId="0">'0503721'!$D$66</definedName>
    <definedName name="ID_125817166" localSheetId="0">'0503721'!$H$138</definedName>
    <definedName name="ID_125817167" localSheetId="0">'0503721'!$C$132</definedName>
    <definedName name="ID_125817170" localSheetId="0">'0503721'!$E$127</definedName>
    <definedName name="ID_125817173" localSheetId="0">'0503721'!$G$48</definedName>
    <definedName name="ID_125817174" localSheetId="0">'0503721'!$H$133</definedName>
    <definedName name="ID_125817175" localSheetId="0">'0503721'!$F$136</definedName>
    <definedName name="ID_125817176" localSheetId="0">'0503721'!$H$136</definedName>
    <definedName name="ID_125817177" localSheetId="0">'0503721'!$E$154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'0503721'!$D$148</definedName>
    <definedName name="ID_125817184" localSheetId="0">'0503721'!$G$139</definedName>
    <definedName name="ID_125817189" localSheetId="0">'0503721'!$H$146</definedName>
    <definedName name="ID_125817190" localSheetId="0">'0503721'!$F$111</definedName>
    <definedName name="ID_125817191" localSheetId="0">'0503721'!$C$54</definedName>
    <definedName name="ID_125817194" localSheetId="0">'0503721'!$D$149</definedName>
    <definedName name="ID_125817195" localSheetId="0">'0503721'!$C$150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'0503721'!$F$148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'0503721'!$H$34</definedName>
    <definedName name="ID_125817219" localSheetId="0">'0503721'!$H$131</definedName>
    <definedName name="ID_125817222" localSheetId="0">'0503721'!$G$134</definedName>
    <definedName name="ID_125817224" localSheetId="0">'0503721'!$G$72</definedName>
    <definedName name="ID_125817225" localSheetId="0">'0503721'!$H$132</definedName>
    <definedName name="ID_125817228" localSheetId="0">'0503721'!$D$126</definedName>
    <definedName name="ID_125817229" localSheetId="0">'0503721'!$C$133</definedName>
    <definedName name="ID_125817230" localSheetId="0">'0503721'!$D$133</definedName>
    <definedName name="ID_125817231" localSheetId="0">'0503721'!$D$139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'0503721'!$H$49</definedName>
    <definedName name="ID_125817245" localSheetId="0">'0503721'!$F$133</definedName>
    <definedName name="ID_125817246" localSheetId="0">'0503721'!$G$133</definedName>
    <definedName name="ID_125817247" localSheetId="0">'0503721'!$H$151</definedName>
    <definedName name="ID_125817248" localSheetId="0">'0503721'!$F$90</definedName>
    <definedName name="ID_125817249" localSheetId="0">'0503721'!$C$45</definedName>
    <definedName name="ID_125817250" localSheetId="0">'0503721'!$C$151</definedName>
    <definedName name="ID_125817251" localSheetId="0">'0503721'!$E$145</definedName>
    <definedName name="ID_125817252" localSheetId="0">'0503721'!$G$145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'0503721'!$H$147</definedName>
    <definedName name="ID_125817269" localSheetId="0">'0503721'!$G$110</definedName>
    <definedName name="ID_125817270" localSheetId="0">'0503721'!$H$148</definedName>
    <definedName name="ID_125817271" localSheetId="0">'0503721'!$E$151</definedName>
    <definedName name="ID_125817274" localSheetId="0">'0503721'!$E$99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'0503721'!$H$94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'0503721'!$C$134</definedName>
    <definedName name="ID_125817293" localSheetId="0">'0503721'!$E$34</definedName>
    <definedName name="ID_125817295" localSheetId="0">'0503721'!$G$121</definedName>
    <definedName name="ID_125817298" localSheetId="0">'0503721'!$G$60</definedName>
    <definedName name="ID_125817300" localSheetId="0">'0503721'!$D$60</definedName>
    <definedName name="ID_125817301" localSheetId="0">'0503721'!$C$135</definedName>
    <definedName name="ID_125817302" localSheetId="0">'0503721'!$D$135</definedName>
    <definedName name="ID_125817308" localSheetId="0">'0503721'!$F$92</definedName>
    <definedName name="ID_125817309" localSheetId="0">'0503721'!$F$69</definedName>
    <definedName name="ID_125817310" localSheetId="0">'0503721'!$F$135</definedName>
    <definedName name="ID_125817311" localSheetId="0">'0503721'!$G$95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'0503721'!$E$133</definedName>
    <definedName name="ID_125817510" localSheetId="0">'0503721'!$D$154</definedName>
    <definedName name="ID_125817511" localSheetId="0">'0503721'!$F$45</definedName>
    <definedName name="ID_125817558" localSheetId="0">'0503721'!$E$98</definedName>
    <definedName name="ID_125817665" localSheetId="0">'0503721'!$C$49</definedName>
    <definedName name="ID_125817678" localSheetId="0">'0503721'!$D$49</definedName>
    <definedName name="ID_125817680" localSheetId="0">'0503721'!$G$149</definedName>
    <definedName name="ID_125817681" localSheetId="0">'0503721'!$H$152</definedName>
    <definedName name="ID_125817683" localSheetId="0">'0503721'!$H$111</definedName>
    <definedName name="ID_125817684" localSheetId="0">'0503721'!$D$91</definedName>
    <definedName name="ID_125817686" localSheetId="0">'0503721'!$D$146</definedName>
    <definedName name="ID_125817687" localSheetId="0">'0503721'!$C$149</definedName>
    <definedName name="ID_125817688" localSheetId="0">'0503721'!$C$152</definedName>
    <definedName name="ID_125817689" localSheetId="0">'0503721'!$D$147</definedName>
    <definedName name="ID_125817690" localSheetId="0">'0503721'!$C$153</definedName>
    <definedName name="ID_125817691" localSheetId="0">'0503721'!$E$147</definedName>
    <definedName name="ID_125817692" localSheetId="0">'0503721'!$F$147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'0503721'!$D$111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'0503721'!$C$125</definedName>
    <definedName name="ID_125817713" localSheetId="0">'0503721'!$D$125</definedName>
    <definedName name="ID_125817714" localSheetId="0">'0503721'!$F$120</definedName>
    <definedName name="ID_125817715" localSheetId="0">'0503721'!$D$97</definedName>
    <definedName name="ID_125817719" localSheetId="0">'0503721'!$E$120</definedName>
    <definedName name="ID_125817721" localSheetId="0">'0503721'!$F$34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'0503721'!$F$138</definedName>
    <definedName name="ID_125817738" localSheetId="0">'0503721'!$F$95</definedName>
    <definedName name="ID_125817739" localSheetId="0">'0503721'!$H$95</definedName>
    <definedName name="ID_125817747" localSheetId="0">'0503721'!$F$127</definedName>
    <definedName name="ID_125817748" localSheetId="0">'0503721'!$G$127</definedName>
    <definedName name="ID_125817749" localSheetId="0">'0503721'!$H$127</definedName>
    <definedName name="ID_125817751" localSheetId="0">'0503721'!$D$90</definedName>
    <definedName name="ID_125817752" localSheetId="0">'0503721'!$E$90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'0503721'!$C$148</definedName>
    <definedName name="ID_125817760" localSheetId="0">'0503721'!$C$154</definedName>
    <definedName name="ID_125817761" localSheetId="0">'0503721'!$F$145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'0503721'!$E$146</definedName>
    <definedName name="ID_125817766" localSheetId="0">'0503721'!$G$146</definedName>
    <definedName name="ID_125817767" localSheetId="0">'0503721'!$C$145</definedName>
    <definedName name="ID_125817769" localSheetId="0">'0503721'!$H$108</definedName>
    <definedName name="ID_125817772" localSheetId="0">'0503721'!$C$91</definedName>
    <definedName name="ID_125817773" localSheetId="0">'0503721'!$D$145</definedName>
    <definedName name="ID_125817774" localSheetId="0">'0503721'!$C$146</definedName>
    <definedName name="ID_125817775" localSheetId="0">'0503721'!$D$152</definedName>
    <definedName name="ID_125817776" localSheetId="0">'0503721'!$C$111</definedName>
    <definedName name="ID_125817777" localSheetId="0">'0503721'!$G$150</definedName>
    <definedName name="ID_125817778" localSheetId="0">'0503721'!$H$150</definedName>
    <definedName name="ID_125817779" localSheetId="0">'0503721'!$E$153</definedName>
    <definedName name="ID_125817780" localSheetId="0">'0503721'!$F$153</definedName>
    <definedName name="ID_125817781" localSheetId="0">'0503721'!$E$148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'0503721'!$D$137</definedName>
    <definedName name="ID_125817794" localSheetId="0">'0503721'!$H$121</definedName>
    <definedName name="ID_125817795" localSheetId="0">'0503721'!$C$127</definedName>
    <definedName name="ID_125817803" localSheetId="0">'0503721'!$C$60</definedName>
    <definedName name="ID_125817805" localSheetId="0">'0503721'!$F$134</definedName>
    <definedName name="ID_125817808" localSheetId="0">'0503721'!$C$63</definedName>
    <definedName name="ID_125817810" localSheetId="0">'0503721'!$E$63</definedName>
    <definedName name="ID_125817812" localSheetId="0">'0503721'!$G$132</definedName>
    <definedName name="ID_125817813" localSheetId="0">'0503721'!$G$138</definedName>
    <definedName name="ID_125817814" localSheetId="0">'0503721'!$G$92</definedName>
    <definedName name="ID_125817815" localSheetId="0">'0503721'!$E$95</definedName>
    <definedName name="ID_125817818" localSheetId="0">'0503721'!$D$76</definedName>
    <definedName name="ID_125817820" localSheetId="0">'0503721'!$D$132</definedName>
    <definedName name="ID_125817821" localSheetId="0">'0503721'!$C$136</definedName>
    <definedName name="ID_125817829" localSheetId="0">'0503721'!$D$89</definedName>
    <definedName name="ID_125817830" localSheetId="0">'0503721'!$F$48</definedName>
    <definedName name="ID_125817831" localSheetId="0">'0503721'!$E$49</definedName>
    <definedName name="ID_125817832" localSheetId="0">'0503721'!$G$154</definedName>
    <definedName name="ID_125817833" localSheetId="0">'0503721'!$C$90</definedName>
    <definedName name="ID_125817834" localSheetId="0">'0503721'!$E$88</definedName>
    <definedName name="ID_125817836" localSheetId="0">'0503721'!$H$139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'0503721'!$F$149</definedName>
    <definedName name="ID_125817845" localSheetId="0">'0503721'!$H$149</definedName>
    <definedName name="ID_125817847" localSheetId="0">'0503721'!$C$92</definedName>
    <definedName name="ID_125817849" localSheetId="0">'0503721'!$E$105</definedName>
    <definedName name="ID_125817850" localSheetId="0">'0503721'!$G$153</definedName>
    <definedName name="ID_125817851" localSheetId="0">'0503721'!$H$153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'0503721'!$C$24</definedName>
    <definedName name="ID_125817875" localSheetId="0">'0503721'!$D$105</definedName>
    <definedName name="ID_125817876" localSheetId="0">'0503721'!$C$110</definedName>
    <definedName name="ID_125817877" localSheetId="0">'0503721'!$D$131</definedName>
    <definedName name="ID_125817878" localSheetId="0">'0503721'!$G$34</definedName>
    <definedName name="ID_125817881" localSheetId="0">'0503721'!$F$125</definedName>
    <definedName name="ID_125817882" localSheetId="0">'0503721'!$E$131</definedName>
    <definedName name="ID_125817883" localSheetId="0">'0503721'!$G$131</definedName>
    <definedName name="ID_125817884" localSheetId="0">'0503721'!$C$138</definedName>
    <definedName name="ID_125817889" localSheetId="0">'0503721'!$H$137</definedName>
    <definedName name="ID_125817891" localSheetId="0">'0503721'!$F$72</definedName>
    <definedName name="ID_125817892" localSheetId="0">'0503721'!$H$76</definedName>
    <definedName name="ID_125817893" localSheetId="0">'0503721'!$H$92</definedName>
    <definedName name="ID_125817894" localSheetId="0">'0503721'!$C$126</definedName>
    <definedName name="ID_125817895" localSheetId="0">'0503721'!$D$136</definedName>
    <definedName name="ID_125817902" localSheetId="0">'0503721'!$H$48</definedName>
    <definedName name="ID_125817903" localSheetId="0">'0503721'!$F$154</definedName>
    <definedName name="ID_125817904" localSheetId="0">'0503721'!$E$89</definedName>
    <definedName name="ID_125817905" localSheetId="0">'0503721'!$D$45</definedName>
    <definedName name="ID_125817906" localSheetId="0">'0503721'!$H$154</definedName>
    <definedName name="ID_125817907" localSheetId="0">'0503721'!$D$151</definedName>
    <definedName name="ID_125817908" localSheetId="0">'0503721'!$F$139</definedName>
    <definedName name="ID_125817909" localSheetId="0">'0503721'!$H$145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'0503721'!$E$117</definedName>
    <definedName name="ID_13173929274" localSheetId="0">'0503721'!$F$117</definedName>
    <definedName name="ID_13173929275" localSheetId="0">'0503721'!$G$117</definedName>
    <definedName name="ID_13173929276" localSheetId="0">'0503721'!$H$117</definedName>
    <definedName name="ID_13173929277" localSheetId="0">'0503721'!$C$117</definedName>
    <definedName name="ID_13173929278" localSheetId="0">'0503721'!$D$117</definedName>
    <definedName name="ID_13173929279" localSheetId="0">'0503721'!$B$117</definedName>
    <definedName name="ID_13173929280" localSheetId="0">'0503721'!$E$118</definedName>
    <definedName name="ID_13173929281" localSheetId="0">'0503721'!$F$118</definedName>
    <definedName name="ID_13173929282" localSheetId="0">'0503721'!$G$118</definedName>
    <definedName name="ID_13173929283" localSheetId="0">'0503721'!$H$118</definedName>
    <definedName name="ID_13173929284" localSheetId="0">'0503721'!$C$118</definedName>
    <definedName name="ID_13173929285" localSheetId="0">'0503721'!$D$118</definedName>
    <definedName name="ID_13173929286" localSheetId="0">'0503721'!$B$118</definedName>
    <definedName name="ID_13173929287" localSheetId="0">'0503721'!$C$128</definedName>
    <definedName name="ID_13173929288" localSheetId="0">'0503721'!$D$128</definedName>
    <definedName name="ID_13173929289" localSheetId="0">'0503721'!$E$128</definedName>
    <definedName name="ID_13173929290" localSheetId="0">'0503721'!$F$128</definedName>
    <definedName name="ID_13173929291" localSheetId="0">'0503721'!$G$128</definedName>
    <definedName name="ID_13173929292" localSheetId="0">'0503721'!$H$128</definedName>
    <definedName name="ID_13173929293" localSheetId="0">'0503721'!$B$128</definedName>
    <definedName name="ID_13173929294" localSheetId="0">'0503721'!$C$129</definedName>
    <definedName name="ID_13173929295" localSheetId="0">'0503721'!$D$129</definedName>
    <definedName name="ID_13173929296" localSheetId="0">'0503721'!$E$129</definedName>
    <definedName name="ID_13173929297" localSheetId="0">'0503721'!$F$129</definedName>
    <definedName name="ID_13173929298" localSheetId="0">'0503721'!$G$129</definedName>
    <definedName name="ID_13173929299" localSheetId="0">'0503721'!$H$129</definedName>
    <definedName name="ID_13173929300" localSheetId="0">'0503721'!$B$129</definedName>
    <definedName name="ID_13173929301" localSheetId="0">'0503721'!$C$130</definedName>
    <definedName name="ID_13173929302" localSheetId="0">'0503721'!$D$130</definedName>
    <definedName name="ID_13173929303" localSheetId="0">'0503721'!$E$130</definedName>
    <definedName name="ID_13173929304" localSheetId="0">'0503721'!$F$130</definedName>
    <definedName name="ID_13173929305" localSheetId="0">'0503721'!$G$130</definedName>
    <definedName name="ID_13173929306" localSheetId="0">'0503721'!$H$130</definedName>
    <definedName name="ID_13173929307" localSheetId="0">'0503721'!$B$130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'0503721'!$H$158</definedName>
    <definedName name="ID_277869" localSheetId="0">'0503721'!$C$158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'0503721'!$B$120</definedName>
    <definedName name="ID_584830885" localSheetId="0">'0503721'!$B$121</definedName>
    <definedName name="ID_584830886" localSheetId="0">'0503721'!$B$125</definedName>
    <definedName name="ID_584830887" localSheetId="0">'0503721'!$B$131</definedName>
    <definedName name="ID_584830888" localSheetId="0">'0503721'!$B$134</definedName>
    <definedName name="ID_584830889" localSheetId="0">'0503721'!$B$137</definedName>
    <definedName name="ID_584830892" localSheetId="0">'0503721'!$B$126</definedName>
    <definedName name="ID_584830893" localSheetId="0">'0503721'!$B$132</definedName>
    <definedName name="ID_584830894" localSheetId="0">'0503721'!$B$135</definedName>
    <definedName name="ID_584830895" localSheetId="0">'0503721'!$B$138</definedName>
    <definedName name="ID_584830898" localSheetId="0">'0503721'!$B$127</definedName>
    <definedName name="ID_584830899" localSheetId="0">'0503721'!$B$133</definedName>
    <definedName name="ID_584830900" localSheetId="0">'0503721'!$B$136</definedName>
    <definedName name="ID_584830901" localSheetId="0">'0503721'!$B$139</definedName>
    <definedName name="ID_584830902" localSheetId="0">'0503721'!$B$145</definedName>
    <definedName name="ID_584830903" localSheetId="0">'0503721'!$B$146</definedName>
    <definedName name="ID_584830904" localSheetId="0">'0503721'!$B$149</definedName>
    <definedName name="ID_584830905" localSheetId="0">'0503721'!$B$152</definedName>
    <definedName name="ID_584830906" localSheetId="0">'0503721'!$B$147</definedName>
    <definedName name="ID_584830907" localSheetId="0">'0503721'!$B$150</definedName>
    <definedName name="ID_584830908" localSheetId="0">'0503721'!$B$153</definedName>
    <definedName name="ID_584830909" localSheetId="0">'0503721'!$B$148</definedName>
    <definedName name="ID_584830910" localSheetId="0">'0503721'!$B$151</definedName>
    <definedName name="ID_584830911" localSheetId="0">'0503721'!$B$154</definedName>
    <definedName name="ID_584830914" localSheetId="0">'0503721'!$B$49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1" localSheetId="0">'0503721'!$B$111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'0503721'!$C$123</definedName>
    <definedName name="ID_9481251755" localSheetId="0">'0503721'!$D$122</definedName>
    <definedName name="ID_9481251756" localSheetId="0">'0503721'!$H$122</definedName>
    <definedName name="ID_9481251759" localSheetId="0">'0503721'!$C$124</definedName>
    <definedName name="ID_9481251760" localSheetId="0">'0503721'!$H$124</definedName>
    <definedName name="ID_9481251761" localSheetId="0">'0503721'!$G$155</definedName>
    <definedName name="ID_9481251762" localSheetId="0">'0503721'!$H$155</definedName>
    <definedName name="ID_9481251763" localSheetId="0">'0503721'!$D$156</definedName>
    <definedName name="ID_9481251765" localSheetId="0">'0503721'!$F$119</definedName>
    <definedName name="ID_9481251773" localSheetId="0">'0503721'!$F$123</definedName>
    <definedName name="ID_9481251774" localSheetId="0">'0503721'!$C$156</definedName>
    <definedName name="ID_9481251775" localSheetId="0">'0503721'!$F$156</definedName>
    <definedName name="ID_9481251776" localSheetId="0">'0503721'!$B$122</definedName>
    <definedName name="ID_9481251777" localSheetId="0">'0503721'!$B$124</definedName>
    <definedName name="ID_9481251779" localSheetId="0">'0503721'!$D$123</definedName>
    <definedName name="ID_9481251780" localSheetId="0">'0503721'!$H$119</definedName>
    <definedName name="ID_9481251781" localSheetId="0">'0503721'!$E$122</definedName>
    <definedName name="ID_9481251784" localSheetId="0">'0503721'!$E$156</definedName>
    <definedName name="ID_9481251785" localSheetId="0">'0503721'!$B$123</definedName>
    <definedName name="ID_9481251788" localSheetId="0">'0503721'!$G$119</definedName>
    <definedName name="ID_9481251792" localSheetId="0">'0503721'!$C$119</definedName>
    <definedName name="ID_9481251793" localSheetId="0">'0503721'!$H$123</definedName>
    <definedName name="ID_9481251794" localSheetId="0">'0503721'!$D$124</definedName>
    <definedName name="ID_9481251795" localSheetId="0">'0503721'!$F$124</definedName>
    <definedName name="ID_9481251796" localSheetId="0">'0503721'!$E$155</definedName>
    <definedName name="ID_9481251797" localSheetId="0">'0503721'!$G$156</definedName>
    <definedName name="ID_9481251798" localSheetId="0">'0503721'!$B$156</definedName>
    <definedName name="ID_9481251800" localSheetId="0">'0503721'!$E$119</definedName>
    <definedName name="ID_9481251801" localSheetId="0">'0503721'!$G$122</definedName>
    <definedName name="ID_9481251802" localSheetId="0">'0503721'!$D$119</definedName>
    <definedName name="ID_9481251803" localSheetId="0">'0503721'!$B$119</definedName>
    <definedName name="ID_9481251804" localSheetId="0">'0503721'!$C$122</definedName>
    <definedName name="ID_9481251805" localSheetId="0">'0503721'!$F$122</definedName>
    <definedName name="ID_9481251807" localSheetId="0">'0503721'!$E$124</definedName>
    <definedName name="ID_9481251808" localSheetId="0">'0503721'!$G$124</definedName>
    <definedName name="ID_9481251809" localSheetId="0">'0503721'!$D$155</definedName>
    <definedName name="ID_9481251810" localSheetId="0">'0503721'!$F$155</definedName>
    <definedName name="ID_9481251812" localSheetId="0">'0503721'!$B$155</definedName>
    <definedName name="ID_9481251813" localSheetId="0">'0503721'!$H$156</definedName>
    <definedName name="ID_9481251816" localSheetId="0">'0503721'!$E$123</definedName>
    <definedName name="ID_9481251817" localSheetId="0">'0503721'!$G$123</definedName>
    <definedName name="ID_9481251819" localSheetId="0">'0503721'!$C$155</definedName>
    <definedName name="T_17824566511" localSheetId="0">'0503721'!$C$173:$H$182</definedName>
    <definedName name="T_17824566521" localSheetId="0">'0503721'!$B$19:$J$19</definedName>
    <definedName name="T_17824566531" localSheetId="0">'0503721'!$B$22:$J$22</definedName>
    <definedName name="T_17824566541" localSheetId="0">'0503721'!$B$25:$J$25</definedName>
    <definedName name="T_17824566551" localSheetId="0">'0503721'!$B$28:$J$29</definedName>
    <definedName name="T_17824566561" localSheetId="0">'0503721'!$B$32:$J$32</definedName>
    <definedName name="T_17824566571" localSheetId="0">'0503721'!$B$35:$J$35</definedName>
    <definedName name="T_17824566581" localSheetId="0">'0503721'!$B$43:$J$43</definedName>
    <definedName name="T_17824566591" localSheetId="0">'0503721'!$B$46:$J$46</definedName>
    <definedName name="T_17824566601" localSheetId="0">'0503721'!$B$50:$J$52</definedName>
    <definedName name="T_17824566611" localSheetId="0">'0503721'!$B$55:$J$58</definedName>
    <definedName name="T_17824566621" localSheetId="0">'0503721'!$B$61:$J$61</definedName>
    <definedName name="T_17824566631" localSheetId="0">'0503721'!$B$64:$J$64</definedName>
    <definedName name="T_17824566641" localSheetId="0">'0503721'!$B$67:$J$67</definedName>
    <definedName name="T_17824566651" localSheetId="0">'0503721'!$B$70:$J$70</definedName>
    <definedName name="T_17824566661" localSheetId="0">'0503721'!$B$73:$J$74</definedName>
    <definedName name="T_17824566671" localSheetId="0">'0503721'!$B$77:$J$77</definedName>
    <definedName name="T_17824566681" localSheetId="0">'0503721'!$B$85:$J$86</definedName>
    <definedName name="T_17824566691" localSheetId="0">'0503721'!$B$103:$J$103</definedName>
    <definedName name="T_17824566701" localSheetId="0">'0503721'!$B$106:$J$106</definedName>
    <definedName name="TR_17824566511" localSheetId="0">'0503721'!$C$173:$H$182</definedName>
    <definedName name="TR_17824566521" localSheetId="0">'0503721'!$B$19:$J$19</definedName>
    <definedName name="TR_17824566531_1481669139" localSheetId="0">'0503721'!$B$22:$J$22</definedName>
    <definedName name="TR_17824566541" localSheetId="0">'0503721'!$B$25:$J$25</definedName>
    <definedName name="TR_17824566551_1481669140" localSheetId="0">'0503721'!$B$28:$J$28</definedName>
    <definedName name="TR_17824566551_1481669141" localSheetId="0">'0503721'!$B$29:$J$29</definedName>
    <definedName name="TR_17824566561" localSheetId="0">'0503721'!$B$32:$J$32</definedName>
    <definedName name="TR_17824566571" localSheetId="0">'0503721'!$B$35:$J$35</definedName>
    <definedName name="TR_17824566581" localSheetId="0">'0503721'!$B$43:$J$43</definedName>
    <definedName name="TR_17824566591" localSheetId="0">'0503721'!$B$46:$J$46</definedName>
    <definedName name="TR_17824566601_1481669142" localSheetId="0">'0503721'!$B$50:$J$50</definedName>
    <definedName name="TR_17824566601_1481669143" localSheetId="0">'0503721'!$B$51:$J$51</definedName>
    <definedName name="TR_17824566601_1481669144" localSheetId="0">'0503721'!$B$52:$J$52</definedName>
    <definedName name="TR_17824566611_1481669145" localSheetId="0">'0503721'!$B$55:$J$55</definedName>
    <definedName name="TR_17824566611_1481669146" localSheetId="0">'0503721'!$B$56:$J$56</definedName>
    <definedName name="TR_17824566611_1481669147" localSheetId="0">'0503721'!$B$57:$J$57</definedName>
    <definedName name="TR_17824566611_1481669148" localSheetId="0">'0503721'!$B$58:$J$58</definedName>
    <definedName name="TR_17824566621" localSheetId="0">'0503721'!$B$61:$J$61</definedName>
    <definedName name="TR_17824566631_1481669149" localSheetId="0">'0503721'!$B$64:$J$64</definedName>
    <definedName name="TR_17824566641" localSheetId="0">'0503721'!$B$67:$J$67</definedName>
    <definedName name="TR_17824566651_1481669150" localSheetId="0">'0503721'!$B$70:$J$70</definedName>
    <definedName name="TR_17824566661_1481669151" localSheetId="0">'0503721'!$B$73:$J$73</definedName>
    <definedName name="TR_17824566661_1481669152" localSheetId="0">'0503721'!$B$74:$J$74</definedName>
    <definedName name="TR_17824566671" localSheetId="0">'0503721'!$B$77:$J$77</definedName>
    <definedName name="TR_17824566681_1481669153" localSheetId="0">'0503721'!$B$85:$J$85</definedName>
    <definedName name="TR_17824566681_1481669154" localSheetId="0">'0503721'!$B$86:$J$86</definedName>
    <definedName name="TR_17824566691" localSheetId="0">'0503721'!$B$103:$J$103</definedName>
    <definedName name="TR_17824566701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6" i="2"/>
  <c r="H155"/>
  <c r="H154"/>
  <c r="H152" s="1"/>
  <c r="H153"/>
  <c r="G152"/>
  <c r="F152"/>
  <c r="E152"/>
  <c r="H151"/>
  <c r="H150"/>
  <c r="H149"/>
  <c r="G149"/>
  <c r="F149"/>
  <c r="E149"/>
  <c r="E145" s="1"/>
  <c r="H148"/>
  <c r="H147"/>
  <c r="H146" s="1"/>
  <c r="H145" s="1"/>
  <c r="G146"/>
  <c r="F146"/>
  <c r="F145" s="1"/>
  <c r="E146"/>
  <c r="G145"/>
  <c r="H139"/>
  <c r="H138"/>
  <c r="H137"/>
  <c r="G137"/>
  <c r="F137"/>
  <c r="E137"/>
  <c r="H136"/>
  <c r="H135"/>
  <c r="H134" s="1"/>
  <c r="G134"/>
  <c r="F134"/>
  <c r="E134"/>
  <c r="H133"/>
  <c r="H132"/>
  <c r="H131"/>
  <c r="G131"/>
  <c r="F131"/>
  <c r="E131"/>
  <c r="H130"/>
  <c r="H129"/>
  <c r="H128" s="1"/>
  <c r="G128"/>
  <c r="F128"/>
  <c r="E128"/>
  <c r="H127"/>
  <c r="H126"/>
  <c r="H125"/>
  <c r="G125"/>
  <c r="F125"/>
  <c r="E125"/>
  <c r="E121" s="1"/>
  <c r="E120" s="1"/>
  <c r="H124"/>
  <c r="H123"/>
  <c r="H122" s="1"/>
  <c r="G122"/>
  <c r="F122"/>
  <c r="F121" s="1"/>
  <c r="F120" s="1"/>
  <c r="E122"/>
  <c r="G121"/>
  <c r="G120" s="1"/>
  <c r="H119"/>
  <c r="H118"/>
  <c r="H117"/>
  <c r="H111" s="1"/>
  <c r="G111"/>
  <c r="F111"/>
  <c r="E111"/>
  <c r="H110"/>
  <c r="H109"/>
  <c r="H108"/>
  <c r="G108"/>
  <c r="F108"/>
  <c r="E108"/>
  <c r="H106"/>
  <c r="H103"/>
  <c r="H101"/>
  <c r="G101"/>
  <c r="F101"/>
  <c r="E101"/>
  <c r="H100"/>
  <c r="H98" s="1"/>
  <c r="H99"/>
  <c r="G98"/>
  <c r="F98"/>
  <c r="E98"/>
  <c r="H97"/>
  <c r="H96"/>
  <c r="H95" s="1"/>
  <c r="G95"/>
  <c r="F95"/>
  <c r="E95"/>
  <c r="H94"/>
  <c r="H93"/>
  <c r="H92"/>
  <c r="G92"/>
  <c r="F92"/>
  <c r="F91" s="1"/>
  <c r="F88" s="1"/>
  <c r="E92"/>
  <c r="E91" s="1"/>
  <c r="G91"/>
  <c r="G88" s="1"/>
  <c r="H90"/>
  <c r="H86"/>
  <c r="H85"/>
  <c r="H84" s="1"/>
  <c r="G84"/>
  <c r="F84"/>
  <c r="E84"/>
  <c r="H77"/>
  <c r="H76"/>
  <c r="G76"/>
  <c r="F76"/>
  <c r="E76"/>
  <c r="H74"/>
  <c r="H73"/>
  <c r="H72" s="1"/>
  <c r="G72"/>
  <c r="F72"/>
  <c r="E72"/>
  <c r="H70"/>
  <c r="H69" s="1"/>
  <c r="G69"/>
  <c r="F69"/>
  <c r="E69"/>
  <c r="H67"/>
  <c r="H66"/>
  <c r="G66"/>
  <c r="G48" s="1"/>
  <c r="F66"/>
  <c r="E66"/>
  <c r="H64"/>
  <c r="H63"/>
  <c r="G63"/>
  <c r="F63"/>
  <c r="E63"/>
  <c r="H61"/>
  <c r="H60" s="1"/>
  <c r="G60"/>
  <c r="F60"/>
  <c r="E60"/>
  <c r="H58"/>
  <c r="H57"/>
  <c r="H56"/>
  <c r="H55"/>
  <c r="H54" s="1"/>
  <c r="G54"/>
  <c r="F54"/>
  <c r="E54"/>
  <c r="E48" s="1"/>
  <c r="H52"/>
  <c r="H51"/>
  <c r="H50"/>
  <c r="H49"/>
  <c r="G49"/>
  <c r="F49"/>
  <c r="F48" s="1"/>
  <c r="E49"/>
  <c r="H46"/>
  <c r="H45" s="1"/>
  <c r="G45"/>
  <c r="F45"/>
  <c r="E45"/>
  <c r="H43"/>
  <c r="H42" s="1"/>
  <c r="G42"/>
  <c r="F42"/>
  <c r="E42"/>
  <c r="H35"/>
  <c r="H34" s="1"/>
  <c r="G34"/>
  <c r="F34"/>
  <c r="E34"/>
  <c r="H32"/>
  <c r="H31"/>
  <c r="G31"/>
  <c r="F31"/>
  <c r="E31"/>
  <c r="H29"/>
  <c r="H28"/>
  <c r="H27" s="1"/>
  <c r="G27"/>
  <c r="F27"/>
  <c r="E27"/>
  <c r="H25"/>
  <c r="H24"/>
  <c r="G24"/>
  <c r="F24"/>
  <c r="E24"/>
  <c r="H22"/>
  <c r="H21"/>
  <c r="G21"/>
  <c r="F21"/>
  <c r="E21"/>
  <c r="H19"/>
  <c r="H18" s="1"/>
  <c r="G18"/>
  <c r="G17" s="1"/>
  <c r="F18"/>
  <c r="F17" s="1"/>
  <c r="E18"/>
  <c r="E17"/>
  <c r="E89" s="1"/>
  <c r="H48" l="1"/>
  <c r="H91"/>
  <c r="F89"/>
  <c r="G89"/>
  <c r="E88"/>
  <c r="H17"/>
  <c r="H89" s="1"/>
  <c r="H121"/>
  <c r="H120" s="1"/>
  <c r="H88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<sst xmlns="http://schemas.openxmlformats.org/spreadsheetml/2006/main" count="426" uniqueCount="308">
  <si>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</si>
  <si>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</si>
  <si>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</si>
  <si>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</si>
  <si>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</si>
  <si>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</si>
  <si>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</si>
  <si>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</si>
  <si>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</si>
  <si>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</si>
  <si>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</si>
  <si>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</si>
  <si>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</si>
  <si>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</si>
  <si>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</si>
  <si>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</si>
  <si>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</si>
  <si>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</si>
  <si>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</si>
  <si>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</si>
  <si>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</si>
  <si>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</si>
  <si>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</si>
  <si>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</si>
  <si>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</si>
  <si>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</si>
  <si>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</si>
  <si>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</si>
  <si>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</si>
  <si>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</si>
  <si>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</si>
  <si>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</si>
  <si>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</si>
  <si>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</si>
  <si>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</si>
  <si>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</si>
  <si>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</si>
  <si>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</si>
  <si>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</si>
  <si>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</si>
  <si>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</si>
  <si>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</si>
  <si>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</si>
  <si>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</si>
  <si>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</si>
  <si>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</si>
  <si>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</si>
  <si>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</si>
  <si>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</si>
  <si>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</si>
  <si>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</si>
  <si>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</si>
  <si>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Иванова Т.М.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</si>
  <si>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</si>
  <si>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</si>
  <si>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</si>
  <si>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</si>
  <si>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</si>
  <si>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</si>
  <si>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</si>
  <si>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</si>
  <si>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</si>
  <si>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</si>
  <si>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</si>
  <si>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</si>
  <si>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</si>
  <si>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</si>
  <si>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</si>
  <si>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</si>
  <si>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</si>
  <si>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</si>
  <si>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</si>
  <si>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</si>
  <si>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</si>
  <si>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</si>
  <si>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</si>
  <si>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</si>
  <si>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</si>
  <si>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</si>
  <si>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</si>
  <si>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</si>
  <si>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</si>
  <si>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</si>
  <si>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</si>
  <si>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</si>
  <si>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</si>
  <si>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</si>
  <si>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</si>
  <si>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</si>
  <si>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</si>
  <si>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</si>
  <si>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</si>
  <si>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</si>
  <si>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</si>
  <si>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</si>
  <si>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</si>
  <si>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</si>
  <si>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</si>
  <si>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</si>
  <si>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</si>
  <si>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</si>
  <si>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</si>
  <si>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</si>
  <si>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</si>
  <si>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</si>
  <si>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</si>
  <si>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</si>
  <si>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</si>
  <si>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</si>
  <si>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</si>
  <si>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</si>
  <si>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</si>
  <si>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</si>
  <si>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</si>
  <si>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</si>
  <si>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</si>
  <si>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</si>
  <si>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</si>
  <si>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</si>
  <si>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</si>
  <si>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</si>
  <si>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</si>
  <si>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</si>
  <si>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</si>
  <si>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</si>
  <si>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</si>
  <si>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</si>
  <si>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</si>
  <si>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</si>
  <si>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</si>
  <si>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</si>
  <si>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</si>
  <si>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</si>
  <si>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</si>
  <si>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</si>
  <si>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</si>
  <si>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</si>
  <si>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</si>
  <si>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</si>
  <si>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</si>
  <si>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</si>
  <si>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</si>
  <si>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</si>
  <si>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</si>
  <si>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</si>
  <si>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</si>
  <si>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</si>
  <si>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</si>
  <si>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</si>
  <si>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</si>
  <si>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</si>
  <si>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</si>
  <si>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</si>
  <si>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</si>
  <si>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</si>
  <si>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</si>
  <si>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</si>
  <si>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</si>
  <si>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</si>
  <si>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</si>
  <si>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</si>
  <si>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</si>
  <si>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</si>
  <si>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</si>
  <si>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</si>
  <si>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</si>
  <si>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</si>
  <si>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</si>
  <si>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</si>
  <si>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</si>
  <si>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</si>
  <si>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</si>
  <si>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</si>
  <si>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</si>
  <si>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</si>
  <si>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</si>
  <si>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</si>
  <si>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</si>
  <si>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</si>
  <si>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</si>
  <si>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</si>
  <si>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</si>
  <si>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</si>
  <si>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</si>
  <si>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</si>
  <si>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</si>
  <si>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</si>
  <si>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</si>
  <si>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</si>
  <si>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</si>
  <si>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</si>
  <si>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</si>
  <si>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</si>
  <si>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</si>
  <si>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</si>
  <si>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</si>
  <si>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</si>
  <si>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</si>
  <si>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</si>
  <si>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</si>
  <si>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</si>
  <si>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</si>
  <si>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</si>
  <si>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</si>
  <si>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</si>
  <si>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</si>
  <si>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</si>
  <si>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</si>
  <si>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</si>
  <si>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</si>
  <si>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</si>
  <si>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</si>
  <si>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</si>
  <si>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</si>
  <si>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</si>
  <si>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</si>
  <si>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</si>
  <si>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</si>
  <si>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</si>
  <si>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</si>
  <si>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</si>
  <si>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</si>
  <si>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</si>
  <si>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</si>
  <si>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</si>
  <si>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</si>
  <si>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</si>
  <si>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</si>
  <si>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</si>
  <si>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</si>
  <si>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</si>
  <si>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</si>
  <si>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</si>
  <si>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</si>
  <si>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</si>
  <si>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</si>
  <si>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</si>
  <si>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</si>
  <si>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</si>
  <si>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</si>
  <si>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</si>
  <si>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</si>
  <si>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</si>
  <si>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</si>
  <si>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</si>
  <si>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</si>
  <si>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</si>
  <si>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</si>
  <si>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</si>
  <si>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</si>
  <si>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</si>
  <si>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</si>
  <si>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</si>
  <si>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</si>
  <si>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</si>
  <si>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</si>
  <si>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</si>
  <si>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</si>
  <si>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</si>
  <si>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</si>
  <si>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</si>
  <si>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</si>
  <si>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</si>
  <si>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</si>
  <si>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</si>
  <si>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</si>
  <si>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</si>
  <si>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</si>
  <si>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</si>
  <si>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</si>
  <si>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</si>
  <si>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</si>
  <si>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</si>
  <si>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</si>
  <si>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</si>
  <si>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</si>
  <si>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</si>
  <si>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</si>
  <si>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Емельянова Н.В.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</si>
  <si>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</si>
  <si>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</si>
  <si>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</si>
  <si>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</si>
  <si>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</si>
  <si>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</si>
  <si>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</si>
  <si>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</si>
  <si>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</si>
  <si>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</si>
  <si>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</si>
  <si>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</si>
  <si>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</si>
  <si>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</si>
  <si>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</si>
  <si>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</si>
  <si>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</si>
  <si>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</si>
  <si>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</si>
  <si>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</si>
  <si>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</si>
  <si>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</si>
  <si>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</si>
  <si>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</si>
  <si>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</si>
  <si>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29 января 2021г.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</si>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</sst>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2" borderId="21" xfId="1" applyNumberFormat="1" applyFont="1" applyFill="1" applyBorder="1" applyAlignment="1" applyProtection="1">
      <alignment horizontal="left" wrapText="1" indent="4"/>
    </xf>
    <xf numFmtId="164" fontId="5" fillId="10" borderId="24" xfId="1" applyNumberFormat="1" applyFont="1" applyFill="1" applyBorder="1" applyAlignment="1" applyProtection="1">
      <alignment horizontal="right"/>
      <protection locked="0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170</xdr:row>
      <xdr:rowOff>57150</xdr:rowOff>
    </xdr:from>
    <xdr:to>
      <xdr:col>4</xdr:col>
      <xdr:colOff>1038225</xdr:colOff>
      <xdr:row>170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21659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4"/>
  <sheetViews>
    <sheetView tabSelected="1" topLeftCell="A150" zoomScaleNormal="100" workbookViewId="0">
      <selection activeCell="B191" sqref="B191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3" t="s">
        <v>0</v>
      </c>
      <c r="C2" s="194"/>
      <c r="D2" s="194"/>
      <c r="E2" s="194"/>
      <c r="F2" s="194"/>
      <c r="G2" s="195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6" t="s">
        <v>8</v>
      </c>
      <c r="E4" s="196"/>
      <c r="F4" s="6"/>
      <c r="G4" s="8" t="s">
        <v>9</v>
      </c>
      <c r="H4" s="11">
        <v>44197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7" t="s">
        <v>13</v>
      </c>
      <c r="D5" s="197"/>
      <c r="E5" s="197"/>
      <c r="F5" s="197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8"/>
      <c r="D6" s="198"/>
      <c r="E6" s="198"/>
      <c r="F6" s="198"/>
      <c r="G6" s="8" t="s">
        <v>19</v>
      </c>
      <c r="H6" s="14">
        <v>3128020366</v>
      </c>
      <c r="I6" s="5"/>
      <c r="J6" s="6" t="s">
        <v>20</v>
      </c>
    </row>
    <row r="7" spans="2:10" ht="45" customHeight="1">
      <c r="B7" s="12" t="s">
        <v>21</v>
      </c>
      <c r="C7" s="198" t="s">
        <v>22</v>
      </c>
      <c r="D7" s="198"/>
      <c r="E7" s="198"/>
      <c r="F7" s="198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9" t="s">
        <v>27</v>
      </c>
      <c r="D8" s="199"/>
      <c r="E8" s="199"/>
      <c r="F8" s="199"/>
      <c r="G8" s="8" t="s">
        <v>14</v>
      </c>
      <c r="H8" s="13"/>
      <c r="I8" s="5"/>
      <c r="J8" s="6" t="s">
        <v>28</v>
      </c>
    </row>
    <row r="9" spans="2:10" ht="28.5" customHeight="1">
      <c r="B9" s="12" t="s">
        <v>29</v>
      </c>
      <c r="C9" s="197"/>
      <c r="D9" s="197"/>
      <c r="E9" s="197"/>
      <c r="F9" s="197"/>
      <c r="G9" s="8" t="s">
        <v>19</v>
      </c>
      <c r="H9" s="13"/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90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91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2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E18+E21+E24+E27+E31+E34+E42+E45</f>
        <v>433045.89</v>
      </c>
      <c r="F17" s="40">
        <f>F18+F21+F24+F27+F31+F34+F42+F45</f>
        <v>13523337</v>
      </c>
      <c r="G17" s="40">
        <f>G18+G21+G24+G27+G31+G34+G42+G45</f>
        <v>259946.97</v>
      </c>
      <c r="H17" s="41">
        <f>H18+H21+H24+H27+H31+H34+H42+H45</f>
        <v>14216329.860000001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13523337</v>
      </c>
      <c r="G21" s="45">
        <f>SUM(G22:G23)</f>
        <v>29886.959999999999</v>
      </c>
      <c r="H21" s="46">
        <f>SUM(H22:H23)</f>
        <v>13553223.960000001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57">
        <v>0</v>
      </c>
      <c r="F22" s="62">
        <v>13523337</v>
      </c>
      <c r="G22" s="62">
        <v>29886.959999999999</v>
      </c>
      <c r="H22" s="59">
        <f>SUM(E22:G22)</f>
        <v>13553223.960000001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24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24">
      <c r="B27" s="42" t="s">
        <v>77</v>
      </c>
      <c r="C27" s="43" t="s">
        <v>78</v>
      </c>
      <c r="D27" s="44" t="s">
        <v>79</v>
      </c>
      <c r="E27" s="45">
        <f>SUM(E28:E30)</f>
        <v>433045.89</v>
      </c>
      <c r="F27" s="45">
        <f>SUM(F28:F30)</f>
        <v>0</v>
      </c>
      <c r="G27" s="45">
        <f>SUM(G28:G30)</f>
        <v>230060.01</v>
      </c>
      <c r="H27" s="46">
        <f>SUM(H28:H30)</f>
        <v>663105.9</v>
      </c>
    </row>
    <row r="28" spans="2:10" s="6" customFormat="1" ht="22.5">
      <c r="B28" s="60" t="s">
        <v>80</v>
      </c>
      <c r="C28" s="55" t="s">
        <v>78</v>
      </c>
      <c r="D28" s="61" t="s">
        <v>81</v>
      </c>
      <c r="E28" s="62">
        <v>433045.89</v>
      </c>
      <c r="F28" s="57">
        <v>0</v>
      </c>
      <c r="G28" s="62">
        <v>0</v>
      </c>
      <c r="H28" s="59">
        <f>SUM(E28:G28)</f>
        <v>433045.89</v>
      </c>
    </row>
    <row r="29" spans="2:10" s="6" customFormat="1" ht="33.75">
      <c r="B29" s="60" t="s">
        <v>82</v>
      </c>
      <c r="C29" s="55" t="s">
        <v>78</v>
      </c>
      <c r="D29" s="61" t="s">
        <v>83</v>
      </c>
      <c r="E29" s="62">
        <v>0</v>
      </c>
      <c r="F29" s="57">
        <v>0</v>
      </c>
      <c r="G29" s="62">
        <v>230060.01</v>
      </c>
      <c r="H29" s="59">
        <f>SUM(E29:G29)</f>
        <v>230060.01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84</v>
      </c>
      <c r="C31" s="43" t="s">
        <v>85</v>
      </c>
      <c r="D31" s="44" t="s">
        <v>86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24">
      <c r="B34" s="42" t="s">
        <v>87</v>
      </c>
      <c r="C34" s="43" t="s">
        <v>88</v>
      </c>
      <c r="D34" s="44" t="s">
        <v>89</v>
      </c>
      <c r="E34" s="45">
        <f>SUM(E35:E36)</f>
        <v>0</v>
      </c>
      <c r="F34" s="45">
        <f>SUM(F35:F36)</f>
        <v>0</v>
      </c>
      <c r="G34" s="45">
        <f>SUM(G35:G36)</f>
        <v>0</v>
      </c>
      <c r="H34" s="46">
        <f>SUM(H35:H36)</f>
        <v>0</v>
      </c>
    </row>
    <row r="35" spans="2:10" s="6" customFormat="1" ht="11.25">
      <c r="B35" s="47"/>
      <c r="C35" s="48"/>
      <c r="D35" s="49"/>
      <c r="E35" s="51"/>
      <c r="F35" s="51"/>
      <c r="G35" s="51"/>
      <c r="H35" s="52">
        <f>SUM(E35:G35)</f>
        <v>0</v>
      </c>
      <c r="I35" s="53"/>
      <c r="J35" s="53"/>
    </row>
    <row r="36" spans="2:10" s="6" customFormat="1" ht="0.75" customHeight="1" thickBot="1">
      <c r="B36" s="64"/>
      <c r="C36" s="65"/>
      <c r="D36" s="66"/>
      <c r="E36" s="67"/>
      <c r="F36" s="67"/>
      <c r="G36" s="67"/>
      <c r="H36" s="68"/>
    </row>
    <row r="37" spans="2:10" s="6" customFormat="1" ht="12.2" customHeight="1">
      <c r="B37" s="69"/>
      <c r="C37" s="69"/>
      <c r="D37" s="69"/>
      <c r="E37" s="69"/>
      <c r="F37" s="69"/>
      <c r="G37" s="69"/>
      <c r="H37" s="69" t="s">
        <v>90</v>
      </c>
      <c r="J37" s="70" t="s">
        <v>91</v>
      </c>
    </row>
    <row r="38" spans="2:10" s="6" customFormat="1" ht="12.2" customHeight="1">
      <c r="B38" s="21"/>
      <c r="C38" s="22" t="s">
        <v>40</v>
      </c>
      <c r="D38" s="190" t="s">
        <v>41</v>
      </c>
      <c r="E38" s="23" t="s">
        <v>42</v>
      </c>
      <c r="F38" s="23" t="s">
        <v>43</v>
      </c>
      <c r="G38" s="24" t="s">
        <v>44</v>
      </c>
      <c r="H38" s="71"/>
      <c r="J38" s="70" t="s">
        <v>92</v>
      </c>
    </row>
    <row r="39" spans="2:10" s="6" customFormat="1" ht="12.2" customHeight="1">
      <c r="B39" s="26" t="s">
        <v>46</v>
      </c>
      <c r="C39" s="27" t="s">
        <v>47</v>
      </c>
      <c r="D39" s="191"/>
      <c r="E39" s="28" t="s">
        <v>48</v>
      </c>
      <c r="F39" s="28" t="s">
        <v>49</v>
      </c>
      <c r="G39" s="29" t="s">
        <v>50</v>
      </c>
      <c r="H39" s="72" t="s">
        <v>51</v>
      </c>
      <c r="J39" s="70" t="s">
        <v>93</v>
      </c>
    </row>
    <row r="40" spans="2:10" s="6" customFormat="1" ht="12.2" customHeight="1">
      <c r="B40" s="31"/>
      <c r="C40" s="27" t="s">
        <v>54</v>
      </c>
      <c r="D40" s="192"/>
      <c r="E40" s="32" t="s">
        <v>55</v>
      </c>
      <c r="F40" s="28" t="s">
        <v>56</v>
      </c>
      <c r="G40" s="29" t="s">
        <v>57</v>
      </c>
      <c r="H40" s="72"/>
      <c r="J40" s="70" t="s">
        <v>94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1" t="s">
        <v>61</v>
      </c>
    </row>
    <row r="42" spans="2:10" s="6" customFormat="1" ht="24">
      <c r="B42" s="73" t="s">
        <v>95</v>
      </c>
      <c r="C42" s="38" t="s">
        <v>65</v>
      </c>
      <c r="D42" s="39" t="s">
        <v>96</v>
      </c>
      <c r="E42" s="74">
        <f>SUM(E43:E44)</f>
        <v>0</v>
      </c>
      <c r="F42" s="74">
        <f>SUM(F43:F44)</f>
        <v>0</v>
      </c>
      <c r="G42" s="74">
        <f>SUM(G43:G44)</f>
        <v>0</v>
      </c>
      <c r="H42" s="75">
        <f>SUM(H43:H44)</f>
        <v>0</v>
      </c>
    </row>
    <row r="43" spans="2:10" s="6" customFormat="1" ht="11.25">
      <c r="B43" s="76"/>
      <c r="C43" s="77"/>
      <c r="D43" s="78"/>
      <c r="E43" s="79"/>
      <c r="F43" s="79"/>
      <c r="G43" s="79"/>
      <c r="H43" s="80">
        <f>SUM(E43:G43)</f>
        <v>0</v>
      </c>
      <c r="I43" s="53"/>
      <c r="J43" s="53"/>
    </row>
    <row r="44" spans="2:10" s="6" customFormat="1" ht="11.25" hidden="1">
      <c r="B44" s="81"/>
      <c r="C44" s="82"/>
      <c r="D44" s="83"/>
      <c r="E44" s="84"/>
      <c r="F44" s="85"/>
      <c r="G44" s="85"/>
      <c r="H44" s="86"/>
    </row>
    <row r="45" spans="2:10" s="6" customFormat="1" ht="36">
      <c r="B45" s="42" t="s">
        <v>97</v>
      </c>
      <c r="C45" s="43" t="s">
        <v>98</v>
      </c>
      <c r="D45" s="44" t="s">
        <v>99</v>
      </c>
      <c r="E45" s="87">
        <f>SUM(E46:E47)</f>
        <v>0</v>
      </c>
      <c r="F45" s="87">
        <f>SUM(F46:F47)</f>
        <v>0</v>
      </c>
      <c r="G45" s="87">
        <f>SUM(G46:G47)</f>
        <v>0</v>
      </c>
      <c r="H45" s="88">
        <f>SUM(H46:H47)</f>
        <v>0</v>
      </c>
    </row>
    <row r="46" spans="2:10" s="6" customFormat="1" ht="11.25">
      <c r="B46" s="76"/>
      <c r="C46" s="77"/>
      <c r="D46" s="78"/>
      <c r="E46" s="79"/>
      <c r="F46" s="79"/>
      <c r="G46" s="79"/>
      <c r="H46" s="80">
        <f>SUM(E46:G46)</f>
        <v>0</v>
      </c>
      <c r="I46" s="53"/>
      <c r="J46" s="53"/>
    </row>
    <row r="47" spans="2:10" s="6" customFormat="1" ht="11.25" hidden="1">
      <c r="B47" s="81"/>
      <c r="C47" s="82"/>
      <c r="D47" s="83"/>
      <c r="E47" s="84"/>
      <c r="F47" s="85"/>
      <c r="G47" s="85"/>
      <c r="H47" s="86"/>
    </row>
    <row r="48" spans="2:10" s="6" customFormat="1" ht="22.5" customHeight="1">
      <c r="B48" s="89" t="s">
        <v>100</v>
      </c>
      <c r="C48" s="43" t="s">
        <v>79</v>
      </c>
      <c r="D48" s="44" t="s">
        <v>101</v>
      </c>
      <c r="E48" s="90">
        <f>E49+E54+E60+E63+E66+E69+E72+E76+E84</f>
        <v>433045.88999999996</v>
      </c>
      <c r="F48" s="90">
        <f>F49+F54+F60+F63+F66+F69+F72+F76+F84</f>
        <v>14077653.869999999</v>
      </c>
      <c r="G48" s="90">
        <f>G49+G54+G60+G63+G66+G69+G72+G76+G84</f>
        <v>280005.18</v>
      </c>
      <c r="H48" s="91">
        <f>H49+H54+H60+H63+H66+H69+H72+H76+H84</f>
        <v>14790704.939999998</v>
      </c>
    </row>
    <row r="49" spans="2:10" s="6" customFormat="1" ht="24">
      <c r="B49" s="42" t="s">
        <v>102</v>
      </c>
      <c r="C49" s="43" t="s">
        <v>86</v>
      </c>
      <c r="D49" s="44" t="s">
        <v>103</v>
      </c>
      <c r="E49" s="87">
        <f>SUM(E50:E53)</f>
        <v>291202.58999999997</v>
      </c>
      <c r="F49" s="87">
        <f>SUM(F50:F53)</f>
        <v>11092102.949999999</v>
      </c>
      <c r="G49" s="87">
        <f>SUM(G50:G53)</f>
        <v>14968</v>
      </c>
      <c r="H49" s="88">
        <f>SUM(H50:H53)</f>
        <v>11398273.539999999</v>
      </c>
    </row>
    <row r="50" spans="2:10" s="6" customFormat="1" ht="11.25">
      <c r="B50" s="92" t="s">
        <v>104</v>
      </c>
      <c r="C50" s="82" t="s">
        <v>86</v>
      </c>
      <c r="D50" s="93" t="s">
        <v>105</v>
      </c>
      <c r="E50" s="94">
        <v>223657.72</v>
      </c>
      <c r="F50" s="94">
        <v>8316460.8099999996</v>
      </c>
      <c r="G50" s="94">
        <v>11496.2</v>
      </c>
      <c r="H50" s="86">
        <f>SUM(E50:G50)</f>
        <v>8551614.7299999986</v>
      </c>
    </row>
    <row r="51" spans="2:10" s="6" customFormat="1" ht="11.25">
      <c r="B51" s="92" t="s">
        <v>106</v>
      </c>
      <c r="C51" s="82" t="s">
        <v>86</v>
      </c>
      <c r="D51" s="93" t="s">
        <v>107</v>
      </c>
      <c r="E51" s="94">
        <v>67544.87</v>
      </c>
      <c r="F51" s="94">
        <v>2509725.25</v>
      </c>
      <c r="G51" s="94">
        <v>3471.8</v>
      </c>
      <c r="H51" s="86">
        <f t="shared" ref="H51:H52" si="0">SUM(E51:G51)</f>
        <v>2580741.92</v>
      </c>
    </row>
    <row r="52" spans="2:10" s="6" customFormat="1" ht="11.25">
      <c r="B52" s="92" t="s">
        <v>108</v>
      </c>
      <c r="C52" s="82" t="s">
        <v>86</v>
      </c>
      <c r="D52" s="93" t="s">
        <v>109</v>
      </c>
      <c r="E52" s="94">
        <v>0</v>
      </c>
      <c r="F52" s="94">
        <v>265916.89</v>
      </c>
      <c r="G52" s="94">
        <v>0</v>
      </c>
      <c r="H52" s="86">
        <f t="shared" si="0"/>
        <v>265916.89</v>
      </c>
    </row>
    <row r="53" spans="2:10" s="6" customFormat="1" ht="12.2" hidden="1" customHeight="1">
      <c r="B53" s="81"/>
      <c r="C53" s="82"/>
      <c r="D53" s="83"/>
      <c r="E53" s="84"/>
      <c r="F53" s="84"/>
      <c r="G53" s="84"/>
      <c r="H53" s="86"/>
    </row>
    <row r="54" spans="2:10" s="6" customFormat="1" ht="24">
      <c r="B54" s="42" t="s">
        <v>110</v>
      </c>
      <c r="C54" s="43" t="s">
        <v>89</v>
      </c>
      <c r="D54" s="44" t="s">
        <v>111</v>
      </c>
      <c r="E54" s="87">
        <f>SUM(E55:E59)</f>
        <v>0</v>
      </c>
      <c r="F54" s="87">
        <f>SUM(F55:F59)</f>
        <v>894493.91</v>
      </c>
      <c r="G54" s="87">
        <f>SUM(G55:G59)</f>
        <v>2256.1999999999998</v>
      </c>
      <c r="H54" s="88">
        <f>SUM(H55:H59)</f>
        <v>896750.1100000001</v>
      </c>
    </row>
    <row r="55" spans="2:10" s="6" customFormat="1" ht="11.25">
      <c r="B55" s="92" t="s">
        <v>112</v>
      </c>
      <c r="C55" s="82" t="s">
        <v>89</v>
      </c>
      <c r="D55" s="93" t="s">
        <v>113</v>
      </c>
      <c r="E55" s="94">
        <v>0</v>
      </c>
      <c r="F55" s="94">
        <v>16840.32</v>
      </c>
      <c r="G55" s="94">
        <v>0</v>
      </c>
      <c r="H55" s="86">
        <f>SUM(E55:G55)</f>
        <v>16840.32</v>
      </c>
    </row>
    <row r="56" spans="2:10" s="6" customFormat="1" ht="11.25">
      <c r="B56" s="92" t="s">
        <v>114</v>
      </c>
      <c r="C56" s="82" t="s">
        <v>89</v>
      </c>
      <c r="D56" s="93" t="s">
        <v>115</v>
      </c>
      <c r="E56" s="94">
        <v>0</v>
      </c>
      <c r="F56" s="94">
        <v>626854.81000000006</v>
      </c>
      <c r="G56" s="94">
        <v>41.42</v>
      </c>
      <c r="H56" s="86">
        <f t="shared" ref="H56:H58" si="1">SUM(E56:G56)</f>
        <v>626896.2300000001</v>
      </c>
    </row>
    <row r="57" spans="2:10" s="6" customFormat="1" ht="11.25">
      <c r="B57" s="92" t="s">
        <v>116</v>
      </c>
      <c r="C57" s="82" t="s">
        <v>89</v>
      </c>
      <c r="D57" s="93" t="s">
        <v>117</v>
      </c>
      <c r="E57" s="94">
        <v>0</v>
      </c>
      <c r="F57" s="94">
        <v>68905.38</v>
      </c>
      <c r="G57" s="94">
        <v>1737</v>
      </c>
      <c r="H57" s="86">
        <f t="shared" si="1"/>
        <v>70642.38</v>
      </c>
    </row>
    <row r="58" spans="2:10" s="6" customFormat="1" ht="11.25">
      <c r="B58" s="92" t="s">
        <v>118</v>
      </c>
      <c r="C58" s="82" t="s">
        <v>89</v>
      </c>
      <c r="D58" s="93" t="s">
        <v>119</v>
      </c>
      <c r="E58" s="94">
        <v>0</v>
      </c>
      <c r="F58" s="94">
        <v>181893.4</v>
      </c>
      <c r="G58" s="94">
        <v>477.78</v>
      </c>
      <c r="H58" s="86">
        <f t="shared" si="1"/>
        <v>182371.18</v>
      </c>
    </row>
    <row r="59" spans="2:10" s="6" customFormat="1" ht="12.2" hidden="1" customHeight="1">
      <c r="B59" s="81"/>
      <c r="C59" s="82"/>
      <c r="D59" s="83"/>
      <c r="E59" s="84"/>
      <c r="F59" s="84"/>
      <c r="G59" s="84"/>
      <c r="H59" s="86"/>
    </row>
    <row r="60" spans="2:10" s="6" customFormat="1" ht="24">
      <c r="B60" s="42" t="s">
        <v>120</v>
      </c>
      <c r="C60" s="43" t="s">
        <v>99</v>
      </c>
      <c r="D60" s="44" t="s">
        <v>121</v>
      </c>
      <c r="E60" s="87">
        <f>SUM(E61:E62)</f>
        <v>0</v>
      </c>
      <c r="F60" s="87">
        <f>SUM(F61:F62)</f>
        <v>0</v>
      </c>
      <c r="G60" s="87">
        <f>SUM(G61:G62)</f>
        <v>0</v>
      </c>
      <c r="H60" s="88">
        <f>SUM(H61:H62)</f>
        <v>0</v>
      </c>
    </row>
    <row r="61" spans="2:10" s="6" customFormat="1" ht="11.25">
      <c r="B61" s="76"/>
      <c r="C61" s="77"/>
      <c r="D61" s="78"/>
      <c r="E61" s="51"/>
      <c r="F61" s="79"/>
      <c r="G61" s="79"/>
      <c r="H61" s="80">
        <f>SUM(E61:G61)</f>
        <v>0</v>
      </c>
      <c r="I61" s="53"/>
      <c r="J61" s="53"/>
    </row>
    <row r="62" spans="2:10" s="6" customFormat="1" ht="11.25" hidden="1">
      <c r="B62" s="81"/>
      <c r="C62" s="82"/>
      <c r="D62" s="83"/>
      <c r="E62" s="85"/>
      <c r="F62" s="85"/>
      <c r="G62" s="85"/>
      <c r="H62" s="86"/>
    </row>
    <row r="63" spans="2:10" s="6" customFormat="1" ht="24">
      <c r="B63" s="42" t="s">
        <v>122</v>
      </c>
      <c r="C63" s="43" t="s">
        <v>103</v>
      </c>
      <c r="D63" s="44" t="s">
        <v>123</v>
      </c>
      <c r="E63" s="87">
        <f>SUM(E64:E65)</f>
        <v>0</v>
      </c>
      <c r="F63" s="87">
        <f>SUM(F64:F65)</f>
        <v>15737.82</v>
      </c>
      <c r="G63" s="87">
        <f>SUM(G64:G65)</f>
        <v>0</v>
      </c>
      <c r="H63" s="88">
        <f>SUM(H64:H65)</f>
        <v>15737.82</v>
      </c>
    </row>
    <row r="64" spans="2:10" s="6" customFormat="1" ht="22.5">
      <c r="B64" s="92" t="s">
        <v>124</v>
      </c>
      <c r="C64" s="82" t="s">
        <v>103</v>
      </c>
      <c r="D64" s="93" t="s">
        <v>125</v>
      </c>
      <c r="E64" s="94">
        <v>0</v>
      </c>
      <c r="F64" s="94">
        <v>15737.82</v>
      </c>
      <c r="G64" s="94">
        <v>0</v>
      </c>
      <c r="H64" s="86">
        <f>SUM(E64:G64)</f>
        <v>15737.82</v>
      </c>
    </row>
    <row r="65" spans="2:10" s="6" customFormat="1" ht="11.25" hidden="1">
      <c r="B65" s="81"/>
      <c r="C65" s="82"/>
      <c r="D65" s="83"/>
      <c r="E65" s="84"/>
      <c r="F65" s="84"/>
      <c r="G65" s="84"/>
      <c r="H65" s="86"/>
    </row>
    <row r="66" spans="2:10" s="6" customFormat="1" ht="24">
      <c r="B66" s="42" t="s">
        <v>126</v>
      </c>
      <c r="C66" s="43" t="s">
        <v>121</v>
      </c>
      <c r="D66" s="44" t="s">
        <v>127</v>
      </c>
      <c r="E66" s="87">
        <f>SUM(E67:E68)</f>
        <v>0</v>
      </c>
      <c r="F66" s="87">
        <f>SUM(F67:F68)</f>
        <v>0</v>
      </c>
      <c r="G66" s="87">
        <f>SUM(G67:G68)</f>
        <v>0</v>
      </c>
      <c r="H66" s="88">
        <f>SUM(H67:H68)</f>
        <v>0</v>
      </c>
    </row>
    <row r="67" spans="2:10" s="6" customFormat="1" ht="11.25">
      <c r="B67" s="76"/>
      <c r="C67" s="77"/>
      <c r="D67" s="78"/>
      <c r="E67" s="79"/>
      <c r="F67" s="79"/>
      <c r="G67" s="79"/>
      <c r="H67" s="80">
        <f>SUM(E67:G67)</f>
        <v>0</v>
      </c>
      <c r="I67" s="53"/>
      <c r="J67" s="53"/>
    </row>
    <row r="68" spans="2:10" s="6" customFormat="1" ht="11.25" hidden="1">
      <c r="B68" s="81"/>
      <c r="C68" s="82"/>
      <c r="D68" s="83"/>
      <c r="E68" s="84"/>
      <c r="F68" s="84"/>
      <c r="G68" s="84"/>
      <c r="H68" s="86"/>
    </row>
    <row r="69" spans="2:10" s="6" customFormat="1" ht="24">
      <c r="B69" s="42" t="s">
        <v>128</v>
      </c>
      <c r="C69" s="43" t="s">
        <v>123</v>
      </c>
      <c r="D69" s="44" t="s">
        <v>129</v>
      </c>
      <c r="E69" s="87">
        <f>SUM(E70:E71)</f>
        <v>0</v>
      </c>
      <c r="F69" s="87">
        <f>SUM(F70:F71)</f>
        <v>46081.62</v>
      </c>
      <c r="G69" s="87">
        <f>SUM(G70:G71)</f>
        <v>0</v>
      </c>
      <c r="H69" s="87">
        <f>SUM(H70:H71)</f>
        <v>46081.62</v>
      </c>
    </row>
    <row r="70" spans="2:10" s="6" customFormat="1" ht="11.25">
      <c r="B70" s="92" t="s">
        <v>130</v>
      </c>
      <c r="C70" s="82" t="s">
        <v>123</v>
      </c>
      <c r="D70" s="93" t="s">
        <v>131</v>
      </c>
      <c r="E70" s="94">
        <v>0</v>
      </c>
      <c r="F70" s="94">
        <v>46081.62</v>
      </c>
      <c r="G70" s="94">
        <v>0</v>
      </c>
      <c r="H70" s="86">
        <f>SUM(E70:G70)</f>
        <v>46081.62</v>
      </c>
    </row>
    <row r="71" spans="2:10" s="6" customFormat="1" ht="11.25" hidden="1">
      <c r="B71" s="81"/>
      <c r="C71" s="82"/>
      <c r="D71" s="83"/>
      <c r="E71" s="84"/>
      <c r="F71" s="84"/>
      <c r="G71" s="84"/>
      <c r="H71" s="86"/>
    </row>
    <row r="72" spans="2:10" s="6" customFormat="1" ht="24">
      <c r="B72" s="42" t="s">
        <v>132</v>
      </c>
      <c r="C72" s="43" t="s">
        <v>127</v>
      </c>
      <c r="D72" s="44" t="s">
        <v>133</v>
      </c>
      <c r="E72" s="87">
        <f>SUM(E73:E75)</f>
        <v>141843.29999999999</v>
      </c>
      <c r="F72" s="87">
        <f>SUM(F73:F75)</f>
        <v>1473122.57</v>
      </c>
      <c r="G72" s="87">
        <f>SUM(G73:G75)</f>
        <v>262148.73</v>
      </c>
      <c r="H72" s="88">
        <f>SUM(H73:H75)</f>
        <v>1877114.6</v>
      </c>
    </row>
    <row r="73" spans="2:10" s="6" customFormat="1" ht="11.25">
      <c r="B73" s="92" t="s">
        <v>134</v>
      </c>
      <c r="C73" s="82" t="s">
        <v>127</v>
      </c>
      <c r="D73" s="93" t="s">
        <v>135</v>
      </c>
      <c r="E73" s="94">
        <v>0</v>
      </c>
      <c r="F73" s="94">
        <v>602079.42000000004</v>
      </c>
      <c r="G73" s="94">
        <v>19000</v>
      </c>
      <c r="H73" s="86">
        <f>SUM(E73:G73)</f>
        <v>621079.42000000004</v>
      </c>
    </row>
    <row r="74" spans="2:10" s="6" customFormat="1" ht="11.25">
      <c r="B74" s="92" t="s">
        <v>136</v>
      </c>
      <c r="C74" s="82" t="s">
        <v>127</v>
      </c>
      <c r="D74" s="93" t="s">
        <v>137</v>
      </c>
      <c r="E74" s="94">
        <v>141843.29999999999</v>
      </c>
      <c r="F74" s="94">
        <v>871043.15</v>
      </c>
      <c r="G74" s="94">
        <v>243148.73</v>
      </c>
      <c r="H74" s="86">
        <f>SUM(E74:G74)</f>
        <v>1256035.18</v>
      </c>
    </row>
    <row r="75" spans="2:10" s="6" customFormat="1" ht="12.2" hidden="1" customHeight="1">
      <c r="B75" s="81"/>
      <c r="C75" s="82"/>
      <c r="D75" s="83"/>
      <c r="E75" s="84"/>
      <c r="F75" s="84"/>
      <c r="G75" s="84"/>
      <c r="H75" s="86"/>
    </row>
    <row r="76" spans="2:10" s="6" customFormat="1" ht="25.5" customHeight="1">
      <c r="B76" s="42" t="s">
        <v>138</v>
      </c>
      <c r="C76" s="43" t="s">
        <v>129</v>
      </c>
      <c r="D76" s="44" t="s">
        <v>139</v>
      </c>
      <c r="E76" s="87">
        <f>SUM(E77:E78)</f>
        <v>0</v>
      </c>
      <c r="F76" s="87">
        <f>SUM(F77:F78)</f>
        <v>0</v>
      </c>
      <c r="G76" s="87">
        <f>SUM(G77:G78)</f>
        <v>0</v>
      </c>
      <c r="H76" s="88">
        <f>SUM(H77:H78)</f>
        <v>0</v>
      </c>
    </row>
    <row r="77" spans="2:10" s="6" customFormat="1" ht="11.25">
      <c r="B77" s="76"/>
      <c r="C77" s="77"/>
      <c r="D77" s="78"/>
      <c r="E77" s="79"/>
      <c r="F77" s="79"/>
      <c r="G77" s="79"/>
      <c r="H77" s="80">
        <f>SUM(E77:G77)</f>
        <v>0</v>
      </c>
      <c r="I77" s="53"/>
      <c r="J77" s="53"/>
    </row>
    <row r="78" spans="2:10" s="6" customFormat="1" ht="0.75" customHeight="1" thickBot="1">
      <c r="B78" s="81"/>
      <c r="C78" s="95"/>
      <c r="D78" s="96"/>
      <c r="E78" s="97"/>
      <c r="F78" s="97"/>
      <c r="G78" s="97"/>
      <c r="H78" s="98"/>
    </row>
    <row r="79" spans="2:10" s="6" customFormat="1" ht="12.2" customHeight="1">
      <c r="B79" s="69"/>
      <c r="C79" s="69"/>
      <c r="D79" s="69"/>
      <c r="E79" s="69"/>
      <c r="F79" s="69"/>
      <c r="G79" s="69"/>
      <c r="H79" s="69" t="s">
        <v>140</v>
      </c>
    </row>
    <row r="80" spans="2:10" s="6" customFormat="1" ht="12.2" customHeight="1">
      <c r="B80" s="99"/>
      <c r="C80" s="22" t="s">
        <v>40</v>
      </c>
      <c r="D80" s="190" t="s">
        <v>41</v>
      </c>
      <c r="E80" s="23" t="s">
        <v>42</v>
      </c>
      <c r="F80" s="23" t="s">
        <v>43</v>
      </c>
      <c r="G80" s="24" t="s">
        <v>44</v>
      </c>
      <c r="H80" s="71"/>
    </row>
    <row r="81" spans="2:8" s="6" customFormat="1" ht="12.2" customHeight="1">
      <c r="B81" s="27" t="s">
        <v>46</v>
      </c>
      <c r="C81" s="27" t="s">
        <v>47</v>
      </c>
      <c r="D81" s="191"/>
      <c r="E81" s="28" t="s">
        <v>48</v>
      </c>
      <c r="F81" s="28" t="s">
        <v>49</v>
      </c>
      <c r="G81" s="29" t="s">
        <v>50</v>
      </c>
      <c r="H81" s="72" t="s">
        <v>51</v>
      </c>
    </row>
    <row r="82" spans="2:8" s="6" customFormat="1" ht="12.2" customHeight="1">
      <c r="B82" s="100"/>
      <c r="C82" s="101" t="s">
        <v>54</v>
      </c>
      <c r="D82" s="192"/>
      <c r="E82" s="32" t="s">
        <v>55</v>
      </c>
      <c r="F82" s="32" t="s">
        <v>56</v>
      </c>
      <c r="G82" s="102" t="s">
        <v>57</v>
      </c>
      <c r="H82" s="72"/>
    </row>
    <row r="83" spans="2:8" s="6" customFormat="1" ht="12.2" customHeight="1" thickBot="1">
      <c r="B83" s="33">
        <v>1</v>
      </c>
      <c r="C83" s="103">
        <v>2</v>
      </c>
      <c r="D83" s="103">
        <v>3</v>
      </c>
      <c r="E83" s="104">
        <v>4</v>
      </c>
      <c r="F83" s="104">
        <v>5</v>
      </c>
      <c r="G83" s="105" t="s">
        <v>60</v>
      </c>
      <c r="H83" s="106" t="s">
        <v>61</v>
      </c>
    </row>
    <row r="84" spans="2:8" s="6" customFormat="1" ht="24">
      <c r="B84" s="73" t="s">
        <v>141</v>
      </c>
      <c r="C84" s="38" t="s">
        <v>133</v>
      </c>
      <c r="D84" s="39" t="s">
        <v>142</v>
      </c>
      <c r="E84" s="74">
        <f>SUM(E85:E87)</f>
        <v>0</v>
      </c>
      <c r="F84" s="74">
        <f>SUM(F85:F87)</f>
        <v>556115</v>
      </c>
      <c r="G84" s="74">
        <f>SUM(G85:G87)</f>
        <v>632.25</v>
      </c>
      <c r="H84" s="75">
        <f>SUM(H85:H87)</f>
        <v>556747.25</v>
      </c>
    </row>
    <row r="85" spans="2:8" s="6" customFormat="1" ht="11.25">
      <c r="B85" s="92" t="s">
        <v>143</v>
      </c>
      <c r="C85" s="82" t="s">
        <v>133</v>
      </c>
      <c r="D85" s="93" t="s">
        <v>144</v>
      </c>
      <c r="E85" s="94">
        <v>0</v>
      </c>
      <c r="F85" s="94">
        <v>556115</v>
      </c>
      <c r="G85" s="94">
        <v>445</v>
      </c>
      <c r="H85" s="86">
        <f>SUM(E85:G85)</f>
        <v>556560</v>
      </c>
    </row>
    <row r="86" spans="2:8" s="6" customFormat="1" ht="22.5">
      <c r="B86" s="92" t="s">
        <v>145</v>
      </c>
      <c r="C86" s="82" t="s">
        <v>133</v>
      </c>
      <c r="D86" s="93" t="s">
        <v>146</v>
      </c>
      <c r="E86" s="94">
        <v>0</v>
      </c>
      <c r="F86" s="94">
        <v>0</v>
      </c>
      <c r="G86" s="94">
        <v>187.25</v>
      </c>
      <c r="H86" s="86">
        <f>SUM(E86:G86)</f>
        <v>187.25</v>
      </c>
    </row>
    <row r="87" spans="2:8" s="6" customFormat="1" ht="12.2" hidden="1" customHeight="1">
      <c r="B87" s="92"/>
      <c r="C87" s="82"/>
      <c r="D87" s="83"/>
      <c r="E87" s="84"/>
      <c r="F87" s="84"/>
      <c r="G87" s="84"/>
      <c r="H87" s="86"/>
    </row>
    <row r="88" spans="2:8" s="6" customFormat="1" ht="15" customHeight="1">
      <c r="B88" s="107" t="s">
        <v>147</v>
      </c>
      <c r="C88" s="43" t="s">
        <v>148</v>
      </c>
      <c r="D88" s="44"/>
      <c r="E88" s="87">
        <f>E91+E120</f>
        <v>0</v>
      </c>
      <c r="F88" s="87">
        <f>F91+F120</f>
        <v>-554316.86999999918</v>
      </c>
      <c r="G88" s="87">
        <f>G91+G120</f>
        <v>-20058.210000000021</v>
      </c>
      <c r="H88" s="88">
        <f>H91+H120</f>
        <v>-574375.07999999996</v>
      </c>
    </row>
    <row r="89" spans="2:8" s="6" customFormat="1" ht="15" customHeight="1">
      <c r="B89" s="42" t="s">
        <v>149</v>
      </c>
      <c r="C89" s="43" t="s">
        <v>150</v>
      </c>
      <c r="D89" s="44"/>
      <c r="E89" s="108">
        <f>E17-E48</f>
        <v>0</v>
      </c>
      <c r="F89" s="108">
        <f>F17-F48</f>
        <v>-554316.86999999918</v>
      </c>
      <c r="G89" s="108">
        <f>G17-G48</f>
        <v>-20058.209999999992</v>
      </c>
      <c r="H89" s="109">
        <f>H17-H48</f>
        <v>-574375.07999999635</v>
      </c>
    </row>
    <row r="90" spans="2:8" s="6" customFormat="1" ht="15" customHeight="1">
      <c r="B90" s="42" t="s">
        <v>151</v>
      </c>
      <c r="C90" s="43" t="s">
        <v>152</v>
      </c>
      <c r="D90" s="44"/>
      <c r="E90" s="110"/>
      <c r="F90" s="94"/>
      <c r="G90" s="94"/>
      <c r="H90" s="86">
        <f>SUM(E90:G90)</f>
        <v>0</v>
      </c>
    </row>
    <row r="91" spans="2:8" s="6" customFormat="1" ht="22.5">
      <c r="B91" s="107" t="s">
        <v>153</v>
      </c>
      <c r="C91" s="43" t="s">
        <v>154</v>
      </c>
      <c r="D91" s="44"/>
      <c r="E91" s="90">
        <f>E92+E95+E98+E101+E108+E111+E119</f>
        <v>0</v>
      </c>
      <c r="F91" s="90">
        <f>F92+F95+F98+F101+F108+F111+F119</f>
        <v>-350454.79000000004</v>
      </c>
      <c r="G91" s="90">
        <f>G92+G95+G98+G101+G108+G111+G119</f>
        <v>-3244</v>
      </c>
      <c r="H91" s="91">
        <f>H92+H95+H98+H101+H108+H111+H119</f>
        <v>-353698.78999999992</v>
      </c>
    </row>
    <row r="92" spans="2:8" s="6" customFormat="1" ht="15" customHeight="1">
      <c r="B92" s="42" t="s">
        <v>155</v>
      </c>
      <c r="C92" s="43" t="s">
        <v>156</v>
      </c>
      <c r="D92" s="44"/>
      <c r="E92" s="87">
        <f>E93-E94</f>
        <v>0</v>
      </c>
      <c r="F92" s="87">
        <f>F93-F94</f>
        <v>-364078.12</v>
      </c>
      <c r="G92" s="87">
        <f>G93-G94</f>
        <v>-1000</v>
      </c>
      <c r="H92" s="88">
        <f>H93-H94</f>
        <v>-365078.12</v>
      </c>
    </row>
    <row r="93" spans="2:8" s="6" customFormat="1" ht="22.5">
      <c r="B93" s="111" t="s">
        <v>157</v>
      </c>
      <c r="C93" s="43" t="s">
        <v>158</v>
      </c>
      <c r="D93" s="44" t="s">
        <v>154</v>
      </c>
      <c r="E93" s="94">
        <v>0</v>
      </c>
      <c r="F93" s="94">
        <v>242308.92</v>
      </c>
      <c r="G93" s="94">
        <v>83697</v>
      </c>
      <c r="H93" s="86">
        <f>SUM(E93:G93)</f>
        <v>326005.92000000004</v>
      </c>
    </row>
    <row r="94" spans="2:8" s="6" customFormat="1" ht="11.25">
      <c r="B94" s="111" t="s">
        <v>159</v>
      </c>
      <c r="C94" s="43" t="s">
        <v>160</v>
      </c>
      <c r="D94" s="44" t="s">
        <v>161</v>
      </c>
      <c r="E94" s="94">
        <v>0</v>
      </c>
      <c r="F94" s="94">
        <v>606387.04</v>
      </c>
      <c r="G94" s="94">
        <v>84697</v>
      </c>
      <c r="H94" s="86">
        <f>SUM(E94:G94)</f>
        <v>691084.04</v>
      </c>
    </row>
    <row r="95" spans="2:8" s="6" customFormat="1" ht="12">
      <c r="B95" s="42" t="s">
        <v>162</v>
      </c>
      <c r="C95" s="43" t="s">
        <v>163</v>
      </c>
      <c r="D95" s="44"/>
      <c r="E95" s="87">
        <f>E96-E97</f>
        <v>0</v>
      </c>
      <c r="F95" s="87">
        <f>F96-F97</f>
        <v>0</v>
      </c>
      <c r="G95" s="87">
        <f>G96-G97</f>
        <v>0</v>
      </c>
      <c r="H95" s="88">
        <f>H96-H97</f>
        <v>0</v>
      </c>
    </row>
    <row r="96" spans="2:8" s="6" customFormat="1" ht="22.5">
      <c r="B96" s="111" t="s">
        <v>164</v>
      </c>
      <c r="C96" s="43" t="s">
        <v>165</v>
      </c>
      <c r="D96" s="44" t="s">
        <v>156</v>
      </c>
      <c r="E96" s="94"/>
      <c r="F96" s="94"/>
      <c r="G96" s="94"/>
      <c r="H96" s="86">
        <f>SUM(E96:G96)</f>
        <v>0</v>
      </c>
    </row>
    <row r="97" spans="2:10" s="6" customFormat="1" ht="11.25">
      <c r="B97" s="111" t="s">
        <v>166</v>
      </c>
      <c r="C97" s="43" t="s">
        <v>167</v>
      </c>
      <c r="D97" s="44" t="s">
        <v>168</v>
      </c>
      <c r="E97" s="94"/>
      <c r="F97" s="94"/>
      <c r="G97" s="94"/>
      <c r="H97" s="86">
        <f>SUM(E97:G97)</f>
        <v>0</v>
      </c>
    </row>
    <row r="98" spans="2:10" s="6" customFormat="1" ht="12.2" customHeight="1">
      <c r="B98" s="42" t="s">
        <v>169</v>
      </c>
      <c r="C98" s="43" t="s">
        <v>170</v>
      </c>
      <c r="D98" s="44"/>
      <c r="E98" s="87">
        <f>E99-E100</f>
        <v>0</v>
      </c>
      <c r="F98" s="87">
        <f>F99-F100</f>
        <v>0</v>
      </c>
      <c r="G98" s="87">
        <f>G99-G100</f>
        <v>0</v>
      </c>
      <c r="H98" s="88">
        <f>H99-H100</f>
        <v>0</v>
      </c>
    </row>
    <row r="99" spans="2:10" s="6" customFormat="1" ht="22.5">
      <c r="B99" s="111" t="s">
        <v>171</v>
      </c>
      <c r="C99" s="43" t="s">
        <v>172</v>
      </c>
      <c r="D99" s="44" t="s">
        <v>163</v>
      </c>
      <c r="E99" s="94"/>
      <c r="F99" s="94"/>
      <c r="G99" s="94"/>
      <c r="H99" s="86">
        <f>SUM(E99:G99)</f>
        <v>0</v>
      </c>
    </row>
    <row r="100" spans="2:10" s="6" customFormat="1" ht="11.25">
      <c r="B100" s="111" t="s">
        <v>173</v>
      </c>
      <c r="C100" s="43" t="s">
        <v>174</v>
      </c>
      <c r="D100" s="44" t="s">
        <v>175</v>
      </c>
      <c r="E100" s="94"/>
      <c r="F100" s="94"/>
      <c r="G100" s="94"/>
      <c r="H100" s="86">
        <f>SUM(E100:G100)</f>
        <v>0</v>
      </c>
    </row>
    <row r="101" spans="2:10" s="6" customFormat="1" ht="12">
      <c r="B101" s="42" t="s">
        <v>176</v>
      </c>
      <c r="C101" s="43" t="s">
        <v>177</v>
      </c>
      <c r="D101" s="44"/>
      <c r="E101" s="87">
        <f>E102-E105</f>
        <v>0</v>
      </c>
      <c r="F101" s="87">
        <f>F102-F105</f>
        <v>13623.329999999958</v>
      </c>
      <c r="G101" s="87">
        <f>G102-G105</f>
        <v>-2244</v>
      </c>
      <c r="H101" s="88">
        <f>H102-H105</f>
        <v>11379.330000000075</v>
      </c>
    </row>
    <row r="102" spans="2:10" s="6" customFormat="1" ht="33.75">
      <c r="B102" s="111" t="s">
        <v>178</v>
      </c>
      <c r="C102" s="43" t="s">
        <v>179</v>
      </c>
      <c r="D102" s="44" t="s">
        <v>180</v>
      </c>
      <c r="E102" s="110">
        <v>141843.29999999999</v>
      </c>
      <c r="F102" s="110">
        <v>755566.36</v>
      </c>
      <c r="G102" s="110">
        <v>249119.89</v>
      </c>
      <c r="H102" s="112">
        <v>1146529.55</v>
      </c>
    </row>
    <row r="103" spans="2:10" s="6" customFormat="1" ht="11.25">
      <c r="B103" s="76"/>
      <c r="C103" s="77"/>
      <c r="D103" s="78"/>
      <c r="E103" s="79"/>
      <c r="F103" s="79"/>
      <c r="G103" s="79"/>
      <c r="H103" s="80">
        <f>SUM(E103:G103)</f>
        <v>0</v>
      </c>
      <c r="I103" s="53"/>
      <c r="J103" s="53"/>
    </row>
    <row r="104" spans="2:10" s="6" customFormat="1" ht="11.25" hidden="1">
      <c r="B104" s="92"/>
      <c r="C104" s="82"/>
      <c r="D104" s="83"/>
      <c r="E104" s="84"/>
      <c r="F104" s="84"/>
      <c r="G104" s="84"/>
      <c r="H104" s="86"/>
    </row>
    <row r="105" spans="2:10" s="6" customFormat="1" ht="22.5">
      <c r="B105" s="111" t="s">
        <v>181</v>
      </c>
      <c r="C105" s="43" t="s">
        <v>182</v>
      </c>
      <c r="D105" s="44" t="s">
        <v>183</v>
      </c>
      <c r="E105" s="110">
        <v>141843.29999999999</v>
      </c>
      <c r="F105" s="110">
        <v>741943.03</v>
      </c>
      <c r="G105" s="110">
        <v>251363.89</v>
      </c>
      <c r="H105" s="112">
        <v>1135150.22</v>
      </c>
    </row>
    <row r="106" spans="2:10" s="6" customFormat="1" ht="11.25">
      <c r="B106" s="76"/>
      <c r="C106" s="77"/>
      <c r="D106" s="78"/>
      <c r="E106" s="79"/>
      <c r="F106" s="79"/>
      <c r="G106" s="79"/>
      <c r="H106" s="80">
        <f>SUM(E106:G106)</f>
        <v>0</v>
      </c>
      <c r="I106" s="53"/>
      <c r="J106" s="53"/>
    </row>
    <row r="107" spans="2:10" s="6" customFormat="1" ht="11.25" hidden="1">
      <c r="B107" s="92"/>
      <c r="C107" s="82"/>
      <c r="D107" s="83"/>
      <c r="E107" s="84"/>
      <c r="F107" s="84"/>
      <c r="G107" s="84"/>
      <c r="H107" s="86"/>
    </row>
    <row r="108" spans="2:10" s="6" customFormat="1" ht="12">
      <c r="B108" s="42" t="s">
        <v>184</v>
      </c>
      <c r="C108" s="43" t="s">
        <v>185</v>
      </c>
      <c r="D108" s="44"/>
      <c r="E108" s="87">
        <f>E109-E110</f>
        <v>0</v>
      </c>
      <c r="F108" s="87">
        <f>F109-F110</f>
        <v>0</v>
      </c>
      <c r="G108" s="87">
        <f>G109-G110</f>
        <v>0</v>
      </c>
      <c r="H108" s="88">
        <f>H109-H110</f>
        <v>0</v>
      </c>
    </row>
    <row r="109" spans="2:10" s="6" customFormat="1" ht="22.5">
      <c r="B109" s="111" t="s">
        <v>186</v>
      </c>
      <c r="C109" s="43" t="s">
        <v>187</v>
      </c>
      <c r="D109" s="44" t="s">
        <v>170</v>
      </c>
      <c r="E109" s="94"/>
      <c r="F109" s="94"/>
      <c r="G109" s="94"/>
      <c r="H109" s="86">
        <f>SUM(E109:G109)</f>
        <v>0</v>
      </c>
    </row>
    <row r="110" spans="2:10" s="6" customFormat="1" ht="11.25">
      <c r="B110" s="111" t="s">
        <v>188</v>
      </c>
      <c r="C110" s="43" t="s">
        <v>189</v>
      </c>
      <c r="D110" s="44" t="s">
        <v>190</v>
      </c>
      <c r="E110" s="94"/>
      <c r="F110" s="94"/>
      <c r="G110" s="94"/>
      <c r="H110" s="86">
        <f>SUM(E110:G110)</f>
        <v>0</v>
      </c>
    </row>
    <row r="111" spans="2:10" s="6" customFormat="1" ht="24.75" thickBot="1">
      <c r="B111" s="113" t="s">
        <v>191</v>
      </c>
      <c r="C111" s="114" t="s">
        <v>192</v>
      </c>
      <c r="D111" s="115"/>
      <c r="E111" s="116">
        <f>E117-E118</f>
        <v>0</v>
      </c>
      <c r="F111" s="116">
        <f>F117-F118</f>
        <v>0</v>
      </c>
      <c r="G111" s="116">
        <f>G117-G118</f>
        <v>0</v>
      </c>
      <c r="H111" s="117">
        <f>H117-H118</f>
        <v>0</v>
      </c>
    </row>
    <row r="112" spans="2:10" s="6" customFormat="1" ht="11.25">
      <c r="B112" s="69"/>
      <c r="C112" s="69"/>
      <c r="D112" s="69"/>
      <c r="E112" s="69"/>
      <c r="F112" s="69"/>
      <c r="G112" s="69"/>
      <c r="H112" s="118" t="s">
        <v>193</v>
      </c>
    </row>
    <row r="113" spans="2:8" s="6" customFormat="1" ht="12" customHeight="1">
      <c r="B113" s="99"/>
      <c r="C113" s="22" t="s">
        <v>40</v>
      </c>
      <c r="D113" s="190" t="s">
        <v>41</v>
      </c>
      <c r="E113" s="23" t="s">
        <v>42</v>
      </c>
      <c r="F113" s="23" t="s">
        <v>43</v>
      </c>
      <c r="G113" s="24" t="s">
        <v>44</v>
      </c>
      <c r="H113" s="71"/>
    </row>
    <row r="114" spans="2:8" s="6" customFormat="1" ht="12" customHeight="1">
      <c r="B114" s="27" t="s">
        <v>46</v>
      </c>
      <c r="C114" s="27" t="s">
        <v>47</v>
      </c>
      <c r="D114" s="191"/>
      <c r="E114" s="28" t="s">
        <v>48</v>
      </c>
      <c r="F114" s="28" t="s">
        <v>49</v>
      </c>
      <c r="G114" s="29" t="s">
        <v>50</v>
      </c>
      <c r="H114" s="72" t="s">
        <v>51</v>
      </c>
    </row>
    <row r="115" spans="2:8" s="6" customFormat="1" ht="12" customHeight="1">
      <c r="B115" s="100"/>
      <c r="C115" s="101" t="s">
        <v>54</v>
      </c>
      <c r="D115" s="192"/>
      <c r="E115" s="32" t="s">
        <v>55</v>
      </c>
      <c r="F115" s="32" t="s">
        <v>56</v>
      </c>
      <c r="G115" s="102" t="s">
        <v>57</v>
      </c>
      <c r="H115" s="72"/>
    </row>
    <row r="116" spans="2:8" s="6" customFormat="1" ht="12" thickBot="1">
      <c r="B116" s="33">
        <v>1</v>
      </c>
      <c r="C116" s="103">
        <v>2</v>
      </c>
      <c r="D116" s="103">
        <v>3</v>
      </c>
      <c r="E116" s="35">
        <v>4</v>
      </c>
      <c r="F116" s="35">
        <v>5</v>
      </c>
      <c r="G116" s="24" t="s">
        <v>60</v>
      </c>
      <c r="H116" s="71" t="s">
        <v>61</v>
      </c>
    </row>
    <row r="117" spans="2:8" s="6" customFormat="1" ht="22.5">
      <c r="B117" s="119" t="s">
        <v>194</v>
      </c>
      <c r="C117" s="120" t="s">
        <v>195</v>
      </c>
      <c r="D117" s="121" t="s">
        <v>196</v>
      </c>
      <c r="E117" s="122">
        <v>0</v>
      </c>
      <c r="F117" s="122">
        <v>13505801.050000001</v>
      </c>
      <c r="G117" s="122">
        <v>38023.82</v>
      </c>
      <c r="H117" s="123">
        <f>SUM(E117:G117)</f>
        <v>13543824.870000001</v>
      </c>
    </row>
    <row r="118" spans="2:8" s="6" customFormat="1" ht="11.25">
      <c r="B118" s="124" t="s">
        <v>197</v>
      </c>
      <c r="C118" s="125" t="s">
        <v>198</v>
      </c>
      <c r="D118" s="126" t="s">
        <v>199</v>
      </c>
      <c r="E118" s="127">
        <v>0</v>
      </c>
      <c r="F118" s="127">
        <v>13505801.050000001</v>
      </c>
      <c r="G118" s="127">
        <v>38023.82</v>
      </c>
      <c r="H118" s="59">
        <f>SUM(E118:G118)</f>
        <v>13543824.870000001</v>
      </c>
    </row>
    <row r="119" spans="2:8" s="6" customFormat="1" ht="12">
      <c r="B119" s="113" t="s">
        <v>200</v>
      </c>
      <c r="C119" s="125" t="s">
        <v>201</v>
      </c>
      <c r="D119" s="126" t="s">
        <v>199</v>
      </c>
      <c r="E119" s="127"/>
      <c r="F119" s="127"/>
      <c r="G119" s="127"/>
      <c r="H119" s="59">
        <f>SUM(E119:G119)</f>
        <v>0</v>
      </c>
    </row>
    <row r="120" spans="2:8" s="6" customFormat="1" ht="24">
      <c r="B120" s="128" t="s">
        <v>202</v>
      </c>
      <c r="C120" s="125" t="s">
        <v>203</v>
      </c>
      <c r="D120" s="126"/>
      <c r="E120" s="129">
        <f>E121-E145</f>
        <v>0</v>
      </c>
      <c r="F120" s="129">
        <f>F121-F145</f>
        <v>-203862.07999999914</v>
      </c>
      <c r="G120" s="129">
        <f>G121-G145</f>
        <v>-16814.210000000021</v>
      </c>
      <c r="H120" s="130">
        <f>H121-H145</f>
        <v>-220676.29000000004</v>
      </c>
    </row>
    <row r="121" spans="2:8" s="6" customFormat="1" ht="22.5">
      <c r="B121" s="131" t="s">
        <v>204</v>
      </c>
      <c r="C121" s="125" t="s">
        <v>205</v>
      </c>
      <c r="D121" s="126"/>
      <c r="E121" s="132">
        <f>E122+E125+E128+E131+E134+E137</f>
        <v>1394103.29</v>
      </c>
      <c r="F121" s="132">
        <f>F122+F125+F128+F131+F134+F137</f>
        <v>2012604</v>
      </c>
      <c r="G121" s="132">
        <f>G122+G125+G128+G131+G134+G137</f>
        <v>24517.849999999977</v>
      </c>
      <c r="H121" s="133">
        <f>H122+H125+H128+H131+H134+H137</f>
        <v>3431225.1399999987</v>
      </c>
    </row>
    <row r="122" spans="2:8" s="6" customFormat="1" ht="12">
      <c r="B122" s="42" t="s">
        <v>206</v>
      </c>
      <c r="C122" s="125" t="s">
        <v>207</v>
      </c>
      <c r="D122" s="126"/>
      <c r="E122" s="45">
        <f>E123-E124</f>
        <v>303.28999999997905</v>
      </c>
      <c r="F122" s="45">
        <f>F123-F124</f>
        <v>0</v>
      </c>
      <c r="G122" s="45">
        <f>G123-G124</f>
        <v>13377.849999999977</v>
      </c>
      <c r="H122" s="46">
        <f>H123-H124</f>
        <v>13681.139999998733</v>
      </c>
    </row>
    <row r="123" spans="2:8" s="6" customFormat="1" ht="22.5">
      <c r="B123" s="124" t="s">
        <v>208</v>
      </c>
      <c r="C123" s="125" t="s">
        <v>209</v>
      </c>
      <c r="D123" s="126" t="s">
        <v>210</v>
      </c>
      <c r="E123" s="127">
        <v>433592.68</v>
      </c>
      <c r="F123" s="127">
        <v>13543736.960000001</v>
      </c>
      <c r="G123" s="127">
        <v>290627.73</v>
      </c>
      <c r="H123" s="59">
        <f>SUM(E123:G123)</f>
        <v>14267957.370000001</v>
      </c>
    </row>
    <row r="124" spans="2:8" s="6" customFormat="1" ht="11.25">
      <c r="B124" s="124" t="s">
        <v>211</v>
      </c>
      <c r="C124" s="125" t="s">
        <v>212</v>
      </c>
      <c r="D124" s="126" t="s">
        <v>213</v>
      </c>
      <c r="E124" s="62">
        <v>433289.39</v>
      </c>
      <c r="F124" s="62">
        <v>13543736.960000001</v>
      </c>
      <c r="G124" s="62">
        <v>277249.88</v>
      </c>
      <c r="H124" s="59">
        <f>SUM(E124:G124)</f>
        <v>14254276.230000002</v>
      </c>
    </row>
    <row r="125" spans="2:8" s="6" customFormat="1" ht="12">
      <c r="B125" s="113" t="s">
        <v>214</v>
      </c>
      <c r="C125" s="125" t="s">
        <v>183</v>
      </c>
      <c r="D125" s="126"/>
      <c r="E125" s="45">
        <f>E126-E127</f>
        <v>0</v>
      </c>
      <c r="F125" s="45">
        <f>F126-F127</f>
        <v>0</v>
      </c>
      <c r="G125" s="45">
        <f>G126-G127</f>
        <v>0</v>
      </c>
      <c r="H125" s="46">
        <f>H126-H127</f>
        <v>0</v>
      </c>
    </row>
    <row r="126" spans="2:8" s="6" customFormat="1" ht="33.75">
      <c r="B126" s="124" t="s">
        <v>215</v>
      </c>
      <c r="C126" s="125" t="s">
        <v>216</v>
      </c>
      <c r="D126" s="126" t="s">
        <v>217</v>
      </c>
      <c r="E126" s="127"/>
      <c r="F126" s="127"/>
      <c r="G126" s="127"/>
      <c r="H126" s="59">
        <f>SUM(E126:G126)</f>
        <v>0</v>
      </c>
    </row>
    <row r="127" spans="2:8" s="6" customFormat="1" ht="22.5">
      <c r="B127" s="124" t="s">
        <v>218</v>
      </c>
      <c r="C127" s="125" t="s">
        <v>219</v>
      </c>
      <c r="D127" s="126" t="s">
        <v>220</v>
      </c>
      <c r="E127" s="62"/>
      <c r="F127" s="62"/>
      <c r="G127" s="62"/>
      <c r="H127" s="59">
        <f>SUM(E127:G127)</f>
        <v>0</v>
      </c>
    </row>
    <row r="128" spans="2:8" s="6" customFormat="1" ht="12">
      <c r="B128" s="42" t="s">
        <v>221</v>
      </c>
      <c r="C128" s="125" t="s">
        <v>190</v>
      </c>
      <c r="D128" s="126"/>
      <c r="E128" s="45">
        <f>E129-E130</f>
        <v>0</v>
      </c>
      <c r="F128" s="45">
        <f>F129-F130</f>
        <v>0</v>
      </c>
      <c r="G128" s="45">
        <f>G129-G130</f>
        <v>0</v>
      </c>
      <c r="H128" s="46">
        <f>H129-H130</f>
        <v>0</v>
      </c>
    </row>
    <row r="129" spans="2:8" s="6" customFormat="1" ht="22.5">
      <c r="B129" s="124" t="s">
        <v>222</v>
      </c>
      <c r="C129" s="125" t="s">
        <v>223</v>
      </c>
      <c r="D129" s="126" t="s">
        <v>224</v>
      </c>
      <c r="E129" s="62"/>
      <c r="F129" s="62"/>
      <c r="G129" s="62"/>
      <c r="H129" s="59">
        <f>SUM(E129:G129)</f>
        <v>0</v>
      </c>
    </row>
    <row r="130" spans="2:8" s="6" customFormat="1" ht="11.25">
      <c r="B130" s="124" t="s">
        <v>225</v>
      </c>
      <c r="C130" s="125" t="s">
        <v>226</v>
      </c>
      <c r="D130" s="126" t="s">
        <v>227</v>
      </c>
      <c r="E130" s="62"/>
      <c r="F130" s="62"/>
      <c r="G130" s="62"/>
      <c r="H130" s="59">
        <f>SUM(E130:G130)</f>
        <v>0</v>
      </c>
    </row>
    <row r="131" spans="2:8" s="6" customFormat="1" ht="12">
      <c r="B131" s="42" t="s">
        <v>228</v>
      </c>
      <c r="C131" s="125" t="s">
        <v>229</v>
      </c>
      <c r="D131" s="126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4" t="s">
        <v>230</v>
      </c>
      <c r="C132" s="125" t="s">
        <v>231</v>
      </c>
      <c r="D132" s="126" t="s">
        <v>232</v>
      </c>
      <c r="E132" s="127"/>
      <c r="F132" s="127"/>
      <c r="G132" s="127"/>
      <c r="H132" s="59">
        <f>SUM(E132:G132)</f>
        <v>0</v>
      </c>
    </row>
    <row r="133" spans="2:8" s="6" customFormat="1" ht="11.25">
      <c r="B133" s="124" t="s">
        <v>233</v>
      </c>
      <c r="C133" s="125" t="s">
        <v>234</v>
      </c>
      <c r="D133" s="126" t="s">
        <v>235</v>
      </c>
      <c r="E133" s="127"/>
      <c r="F133" s="127"/>
      <c r="G133" s="127"/>
      <c r="H133" s="59">
        <f>SUM(E133:G133)</f>
        <v>0</v>
      </c>
    </row>
    <row r="134" spans="2:8" s="6" customFormat="1" ht="12">
      <c r="B134" s="42" t="s">
        <v>236</v>
      </c>
      <c r="C134" s="125" t="s">
        <v>237</v>
      </c>
      <c r="D134" s="126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4" t="s">
        <v>238</v>
      </c>
      <c r="C135" s="125" t="s">
        <v>239</v>
      </c>
      <c r="D135" s="126" t="s">
        <v>240</v>
      </c>
      <c r="E135" s="127"/>
      <c r="F135" s="127"/>
      <c r="G135" s="127"/>
      <c r="H135" s="59">
        <f>SUM(E135:G135)</f>
        <v>0</v>
      </c>
    </row>
    <row r="136" spans="2:8" s="6" customFormat="1" ht="11.25">
      <c r="B136" s="124" t="s">
        <v>241</v>
      </c>
      <c r="C136" s="125" t="s">
        <v>242</v>
      </c>
      <c r="D136" s="126" t="s">
        <v>243</v>
      </c>
      <c r="E136" s="127"/>
      <c r="F136" s="127"/>
      <c r="G136" s="127"/>
      <c r="H136" s="59">
        <f>SUM(E136:G136)</f>
        <v>0</v>
      </c>
    </row>
    <row r="137" spans="2:8" s="6" customFormat="1" ht="12">
      <c r="B137" s="42" t="s">
        <v>244</v>
      </c>
      <c r="C137" s="125" t="s">
        <v>245</v>
      </c>
      <c r="D137" s="126"/>
      <c r="E137" s="45">
        <f>E138-E139</f>
        <v>1393800</v>
      </c>
      <c r="F137" s="45">
        <f>F138-F139</f>
        <v>2012604</v>
      </c>
      <c r="G137" s="45">
        <f>G138-G139</f>
        <v>11140</v>
      </c>
      <c r="H137" s="46">
        <f>H138-H139</f>
        <v>3417544</v>
      </c>
    </row>
    <row r="138" spans="2:8" s="6" customFormat="1" ht="22.5">
      <c r="B138" s="124" t="s">
        <v>246</v>
      </c>
      <c r="C138" s="125" t="s">
        <v>247</v>
      </c>
      <c r="D138" s="126" t="s">
        <v>248</v>
      </c>
      <c r="E138" s="127">
        <v>2071070.93</v>
      </c>
      <c r="F138" s="127">
        <v>45885733.329999998</v>
      </c>
      <c r="G138" s="127">
        <v>266244.25</v>
      </c>
      <c r="H138" s="59">
        <f>SUM(E138:G138)</f>
        <v>48223048.509999998</v>
      </c>
    </row>
    <row r="139" spans="2:8" s="6" customFormat="1" ht="12" thickBot="1">
      <c r="B139" s="124" t="s">
        <v>249</v>
      </c>
      <c r="C139" s="134" t="s">
        <v>250</v>
      </c>
      <c r="D139" s="135" t="s">
        <v>251</v>
      </c>
      <c r="E139" s="136">
        <v>677270.93</v>
      </c>
      <c r="F139" s="136">
        <v>43873129.329999998</v>
      </c>
      <c r="G139" s="136">
        <v>255104.25</v>
      </c>
      <c r="H139" s="68">
        <f>SUM(E139:G139)</f>
        <v>44805504.509999998</v>
      </c>
    </row>
    <row r="140" spans="2:8" s="6" customFormat="1" ht="11.25">
      <c r="B140" s="69"/>
      <c r="C140" s="69"/>
      <c r="D140" s="69"/>
      <c r="E140" s="69"/>
      <c r="F140" s="69"/>
      <c r="G140" s="69"/>
      <c r="H140" s="69" t="s">
        <v>252</v>
      </c>
    </row>
    <row r="141" spans="2:8" s="6" customFormat="1" ht="9.9499999999999993" customHeight="1">
      <c r="B141" s="21"/>
      <c r="C141" s="22" t="s">
        <v>40</v>
      </c>
      <c r="D141" s="190" t="s">
        <v>41</v>
      </c>
      <c r="E141" s="23" t="s">
        <v>42</v>
      </c>
      <c r="F141" s="23" t="s">
        <v>43</v>
      </c>
      <c r="G141" s="24" t="s">
        <v>44</v>
      </c>
      <c r="H141" s="71"/>
    </row>
    <row r="142" spans="2:8" s="6" customFormat="1" ht="12.2" customHeight="1">
      <c r="B142" s="26" t="s">
        <v>46</v>
      </c>
      <c r="C142" s="27" t="s">
        <v>47</v>
      </c>
      <c r="D142" s="191"/>
      <c r="E142" s="28" t="s">
        <v>48</v>
      </c>
      <c r="F142" s="28" t="s">
        <v>49</v>
      </c>
      <c r="G142" s="29" t="s">
        <v>50</v>
      </c>
      <c r="H142" s="72" t="s">
        <v>51</v>
      </c>
    </row>
    <row r="143" spans="2:8" s="6" customFormat="1" ht="11.25">
      <c r="B143" s="31"/>
      <c r="C143" s="27" t="s">
        <v>54</v>
      </c>
      <c r="D143" s="192"/>
      <c r="E143" s="32" t="s">
        <v>55</v>
      </c>
      <c r="F143" s="28" t="s">
        <v>56</v>
      </c>
      <c r="G143" s="29" t="s">
        <v>57</v>
      </c>
      <c r="H143" s="72"/>
    </row>
    <row r="144" spans="2:8" s="6" customFormat="1" ht="12" thickBot="1">
      <c r="B144" s="33">
        <v>1</v>
      </c>
      <c r="C144" s="34">
        <v>2</v>
      </c>
      <c r="D144" s="34">
        <v>3</v>
      </c>
      <c r="E144" s="35">
        <v>4</v>
      </c>
      <c r="F144" s="35">
        <v>5</v>
      </c>
      <c r="G144" s="24" t="s">
        <v>60</v>
      </c>
      <c r="H144" s="71" t="s">
        <v>61</v>
      </c>
    </row>
    <row r="145" spans="2:11" s="6" customFormat="1" ht="11.25">
      <c r="B145" s="137" t="s">
        <v>253</v>
      </c>
      <c r="C145" s="38" t="s">
        <v>210</v>
      </c>
      <c r="D145" s="39"/>
      <c r="E145" s="138">
        <f>E146+E149+E152+E155+E156</f>
        <v>1394103.29</v>
      </c>
      <c r="F145" s="138">
        <f>F146+F149+F152+F155+F156</f>
        <v>2216466.0799999991</v>
      </c>
      <c r="G145" s="138">
        <f>G146+G149+G152+G155+G156</f>
        <v>41332.06</v>
      </c>
      <c r="H145" s="139">
        <f>H146+H149+H152+H155+H156</f>
        <v>3651901.4299999988</v>
      </c>
    </row>
    <row r="146" spans="2:11" s="6" customFormat="1" ht="24">
      <c r="B146" s="42" t="s">
        <v>254</v>
      </c>
      <c r="C146" s="43" t="s">
        <v>217</v>
      </c>
      <c r="D146" s="44"/>
      <c r="E146" s="87">
        <f>E147-E148</f>
        <v>0</v>
      </c>
      <c r="F146" s="87">
        <f>F147-F148</f>
        <v>0</v>
      </c>
      <c r="G146" s="87">
        <f>G147-G148</f>
        <v>0</v>
      </c>
      <c r="H146" s="88">
        <f>H147-H148</f>
        <v>0</v>
      </c>
    </row>
    <row r="147" spans="2:11" s="6" customFormat="1" ht="33.75">
      <c r="B147" s="111" t="s">
        <v>255</v>
      </c>
      <c r="C147" s="43" t="s">
        <v>256</v>
      </c>
      <c r="D147" s="44" t="s">
        <v>257</v>
      </c>
      <c r="E147" s="94"/>
      <c r="F147" s="94"/>
      <c r="G147" s="94"/>
      <c r="H147" s="86">
        <f>SUM(E147:G147)</f>
        <v>0</v>
      </c>
    </row>
    <row r="148" spans="2:11" s="6" customFormat="1" ht="22.5">
      <c r="B148" s="111" t="s">
        <v>258</v>
      </c>
      <c r="C148" s="43" t="s">
        <v>259</v>
      </c>
      <c r="D148" s="44" t="s">
        <v>260</v>
      </c>
      <c r="E148" s="94"/>
      <c r="F148" s="94"/>
      <c r="G148" s="94"/>
      <c r="H148" s="86">
        <f>SUM(E148:G148)</f>
        <v>0</v>
      </c>
    </row>
    <row r="149" spans="2:11" s="6" customFormat="1" ht="24">
      <c r="B149" s="42" t="s">
        <v>261</v>
      </c>
      <c r="C149" s="43" t="s">
        <v>224</v>
      </c>
      <c r="D149" s="44"/>
      <c r="E149" s="87">
        <f>E150-E151</f>
        <v>0</v>
      </c>
      <c r="F149" s="87">
        <f>F150-F151</f>
        <v>0</v>
      </c>
      <c r="G149" s="87">
        <f>G150-G151</f>
        <v>0</v>
      </c>
      <c r="H149" s="88">
        <f>H150-H151</f>
        <v>0</v>
      </c>
    </row>
    <row r="150" spans="2:11" s="6" customFormat="1" ht="22.5" customHeight="1">
      <c r="B150" s="111" t="s">
        <v>262</v>
      </c>
      <c r="C150" s="43" t="s">
        <v>263</v>
      </c>
      <c r="D150" s="44" t="s">
        <v>264</v>
      </c>
      <c r="E150" s="94"/>
      <c r="F150" s="94"/>
      <c r="G150" s="94"/>
      <c r="H150" s="86">
        <f>SUM(E150:G150)</f>
        <v>0</v>
      </c>
      <c r="I150" s="140"/>
      <c r="J150" s="140"/>
      <c r="K150" s="140"/>
    </row>
    <row r="151" spans="2:11" s="6" customFormat="1" ht="11.25" customHeight="1">
      <c r="B151" s="111" t="s">
        <v>265</v>
      </c>
      <c r="C151" s="43" t="s">
        <v>266</v>
      </c>
      <c r="D151" s="44" t="s">
        <v>267</v>
      </c>
      <c r="E151" s="94"/>
      <c r="F151" s="94"/>
      <c r="G151" s="94"/>
      <c r="H151" s="86">
        <f>SUM(E151:G151)</f>
        <v>0</v>
      </c>
      <c r="I151" s="140"/>
      <c r="J151" s="140"/>
      <c r="K151" s="140"/>
    </row>
    <row r="152" spans="2:11" s="6" customFormat="1" ht="12">
      <c r="B152" s="42" t="s">
        <v>268</v>
      </c>
      <c r="C152" s="43" t="s">
        <v>232</v>
      </c>
      <c r="D152" s="44"/>
      <c r="E152" s="87">
        <f>E153-E154</f>
        <v>303.28999999997905</v>
      </c>
      <c r="F152" s="87">
        <f>F153-F154</f>
        <v>34473.029999999329</v>
      </c>
      <c r="G152" s="87">
        <f>G153-G154</f>
        <v>41332.06</v>
      </c>
      <c r="H152" s="88">
        <f>H153-H154</f>
        <v>76108.379999998957</v>
      </c>
      <c r="I152" s="141"/>
      <c r="J152" s="140"/>
      <c r="K152" s="140"/>
    </row>
    <row r="153" spans="2:11" s="142" customFormat="1" ht="22.5">
      <c r="B153" s="111" t="s">
        <v>269</v>
      </c>
      <c r="C153" s="43" t="s">
        <v>270</v>
      </c>
      <c r="D153" s="44" t="s">
        <v>271</v>
      </c>
      <c r="E153" s="94">
        <v>455865.93</v>
      </c>
      <c r="F153" s="94">
        <v>14756288.49</v>
      </c>
      <c r="G153" s="94">
        <v>315484.82</v>
      </c>
      <c r="H153" s="86">
        <f>SUM(E153:G153)</f>
        <v>15527639.24</v>
      </c>
    </row>
    <row r="154" spans="2:11" s="142" customFormat="1" ht="11.25">
      <c r="B154" s="111" t="s">
        <v>272</v>
      </c>
      <c r="C154" s="43" t="s">
        <v>273</v>
      </c>
      <c r="D154" s="44" t="s">
        <v>274</v>
      </c>
      <c r="E154" s="94">
        <v>455562.64</v>
      </c>
      <c r="F154" s="94">
        <v>14721815.460000001</v>
      </c>
      <c r="G154" s="94">
        <v>274152.76</v>
      </c>
      <c r="H154" s="86">
        <f>SUM(E154:G154)</f>
        <v>15451530.860000001</v>
      </c>
    </row>
    <row r="155" spans="2:11" s="142" customFormat="1" ht="12">
      <c r="B155" s="113" t="s">
        <v>275</v>
      </c>
      <c r="C155" s="43" t="s">
        <v>240</v>
      </c>
      <c r="D155" s="44" t="s">
        <v>199</v>
      </c>
      <c r="E155" s="94">
        <v>1393800</v>
      </c>
      <c r="F155" s="94">
        <v>2012604</v>
      </c>
      <c r="G155" s="94">
        <v>0</v>
      </c>
      <c r="H155" s="86">
        <f>SUM(E155:G155)</f>
        <v>3406404</v>
      </c>
    </row>
    <row r="156" spans="2:11" s="142" customFormat="1" ht="12.75" thickBot="1">
      <c r="B156" s="113" t="s">
        <v>276</v>
      </c>
      <c r="C156" s="114" t="s">
        <v>248</v>
      </c>
      <c r="D156" s="143" t="s">
        <v>199</v>
      </c>
      <c r="E156" s="144">
        <v>0</v>
      </c>
      <c r="F156" s="144">
        <v>169389.05</v>
      </c>
      <c r="G156" s="144">
        <v>0</v>
      </c>
      <c r="H156" s="98">
        <f>SUM(E156:G156)</f>
        <v>169389.05</v>
      </c>
      <c r="I156" s="145"/>
      <c r="J156" s="145"/>
      <c r="K156" s="145"/>
    </row>
    <row r="157" spans="2:11" s="142" customFormat="1" ht="11.25">
      <c r="B157" s="146"/>
      <c r="C157" s="147"/>
      <c r="D157" s="148"/>
      <c r="E157" s="149"/>
      <c r="F157" s="149"/>
      <c r="G157" s="149"/>
      <c r="H157" s="150"/>
      <c r="I157" s="145"/>
      <c r="K157" s="145"/>
    </row>
    <row r="158" spans="2:11" s="142" customFormat="1" ht="19.5" customHeight="1">
      <c r="B158" s="151" t="s">
        <v>277</v>
      </c>
      <c r="C158" s="183" t="s">
        <v>278</v>
      </c>
      <c r="D158" s="183"/>
      <c r="E158" s="183"/>
      <c r="F158" s="152" t="s">
        <v>279</v>
      </c>
      <c r="G158" s="153"/>
      <c r="H158" s="154" t="s">
        <v>303</v>
      </c>
      <c r="J158" s="145"/>
      <c r="K158" s="145"/>
    </row>
    <row r="159" spans="2:11" s="142" customFormat="1" ht="10.5" customHeight="1">
      <c r="B159" s="155" t="s">
        <v>280</v>
      </c>
      <c r="C159" s="184" t="s">
        <v>281</v>
      </c>
      <c r="D159" s="184"/>
      <c r="E159" s="184"/>
      <c r="G159" s="155" t="s">
        <v>282</v>
      </c>
      <c r="H159" s="156" t="s">
        <v>281</v>
      </c>
      <c r="J159" s="145"/>
      <c r="K159" s="145"/>
    </row>
    <row r="160" spans="2:11" s="142" customFormat="1" ht="30" customHeight="1">
      <c r="B160" s="157"/>
      <c r="C160" s="157"/>
      <c r="D160" s="157"/>
      <c r="G160" s="157"/>
    </row>
    <row r="161" spans="2:10" s="142" customFormat="1" ht="22.5" customHeight="1">
      <c r="B161" s="158" t="s">
        <v>283</v>
      </c>
      <c r="C161" s="189" t="s">
        <v>284</v>
      </c>
      <c r="D161" s="189"/>
      <c r="E161" s="189"/>
      <c r="F161" s="189"/>
      <c r="G161" s="189"/>
      <c r="H161" s="189"/>
    </row>
    <row r="162" spans="2:10" s="142" customFormat="1" ht="9.75" customHeight="1">
      <c r="B162" s="145"/>
      <c r="C162" s="184" t="s">
        <v>285</v>
      </c>
      <c r="D162" s="184"/>
      <c r="E162" s="184"/>
      <c r="F162" s="184"/>
      <c r="G162" s="184"/>
      <c r="H162" s="184"/>
    </row>
    <row r="163" spans="2:10" s="142" customFormat="1" ht="18.75" customHeight="1">
      <c r="B163" s="159" t="s">
        <v>286</v>
      </c>
      <c r="C163" s="183" t="s">
        <v>287</v>
      </c>
      <c r="D163" s="183"/>
      <c r="E163" s="183"/>
      <c r="F163" s="160"/>
      <c r="G163" s="183" t="s">
        <v>288</v>
      </c>
      <c r="H163" s="183"/>
      <c r="I163" s="161"/>
      <c r="J163" s="161"/>
    </row>
    <row r="164" spans="2:10" s="162" customFormat="1">
      <c r="B164" s="159" t="s">
        <v>289</v>
      </c>
      <c r="C164" s="184" t="s">
        <v>290</v>
      </c>
      <c r="D164" s="184"/>
      <c r="E164" s="184"/>
      <c r="F164" s="163" t="s">
        <v>282</v>
      </c>
      <c r="G164" s="184" t="s">
        <v>281</v>
      </c>
      <c r="H164" s="184"/>
    </row>
    <row r="165" spans="2:10" s="3" customFormat="1">
      <c r="B165" s="151" t="s">
        <v>291</v>
      </c>
      <c r="C165" s="183" t="s">
        <v>305</v>
      </c>
      <c r="D165" s="183"/>
      <c r="E165" s="183"/>
      <c r="F165" s="183" t="s">
        <v>306</v>
      </c>
      <c r="G165" s="183"/>
      <c r="H165" s="154" t="s">
        <v>307</v>
      </c>
    </row>
    <row r="166" spans="2:10" s="3" customFormat="1">
      <c r="B166" s="155" t="s">
        <v>280</v>
      </c>
      <c r="C166" s="184" t="s">
        <v>290</v>
      </c>
      <c r="D166" s="184"/>
      <c r="E166" s="184"/>
      <c r="F166" s="184" t="s">
        <v>281</v>
      </c>
      <c r="G166" s="184"/>
      <c r="H166" s="155" t="s">
        <v>292</v>
      </c>
    </row>
    <row r="167" spans="2:10" s="3" customFormat="1">
      <c r="B167" s="157"/>
      <c r="C167" s="157"/>
      <c r="D167" s="157"/>
      <c r="E167" s="142"/>
      <c r="F167" s="142"/>
      <c r="G167" s="157"/>
      <c r="H167" s="157"/>
    </row>
    <row r="168" spans="2:10" s="3" customFormat="1" ht="14.25" customHeight="1">
      <c r="B168" s="164" t="s">
        <v>304</v>
      </c>
      <c r="C168" s="157"/>
      <c r="D168" s="157"/>
      <c r="E168" s="151"/>
      <c r="F168" s="165"/>
      <c r="G168" s="165"/>
      <c r="H168" s="165"/>
    </row>
    <row r="169" spans="2:10" s="3" customFormat="1" ht="14.25" customHeight="1">
      <c r="B169" s="164"/>
      <c r="C169" s="157"/>
      <c r="D169" s="157"/>
      <c r="E169" s="151"/>
      <c r="F169" s="165"/>
      <c r="G169" s="165"/>
      <c r="H169" s="165"/>
    </row>
    <row r="170" spans="2:10" s="3" customFormat="1" ht="13.5" hidden="1" customHeight="1" thickBot="1">
      <c r="B170" s="166"/>
      <c r="C170" s="166"/>
      <c r="D170" s="166"/>
      <c r="E170" s="166"/>
      <c r="F170" s="166"/>
      <c r="G170" s="162"/>
      <c r="H170" s="162"/>
    </row>
    <row r="171" spans="2:10" s="3" customFormat="1" ht="48.75" hidden="1" customHeight="1" thickTop="1" thickBot="1">
      <c r="B171" s="1"/>
      <c r="C171" s="185"/>
      <c r="D171" s="186"/>
      <c r="E171" s="186"/>
      <c r="F171" s="187" t="s">
        <v>293</v>
      </c>
      <c r="G171" s="187"/>
      <c r="H171" s="188"/>
    </row>
    <row r="172" spans="2:10" s="3" customFormat="1" ht="13.5" hidden="1" customHeight="1" thickTop="1" thickBot="1">
      <c r="B172" s="1"/>
      <c r="C172" s="1"/>
      <c r="D172" s="1"/>
      <c r="E172" s="1"/>
      <c r="F172" s="1"/>
      <c r="G172" s="2"/>
      <c r="H172" s="2"/>
    </row>
    <row r="173" spans="2:10" s="3" customFormat="1" ht="15.75" hidden="1" thickTop="1">
      <c r="B173" s="1"/>
      <c r="C173" s="179" t="s">
        <v>294</v>
      </c>
      <c r="D173" s="180"/>
      <c r="E173" s="180"/>
      <c r="F173" s="181"/>
      <c r="G173" s="181"/>
      <c r="H173" s="182"/>
    </row>
    <row r="174" spans="2:10" s="3" customFormat="1" hidden="1">
      <c r="B174" s="1"/>
      <c r="C174" s="169" t="s">
        <v>295</v>
      </c>
      <c r="D174" s="170"/>
      <c r="E174" s="170"/>
      <c r="F174" s="171"/>
      <c r="G174" s="171"/>
      <c r="H174" s="172"/>
    </row>
    <row r="175" spans="2:10" s="3" customFormat="1" hidden="1">
      <c r="B175" s="1"/>
      <c r="C175" s="169" t="s">
        <v>296</v>
      </c>
      <c r="D175" s="170"/>
      <c r="E175" s="170"/>
      <c r="F175" s="173"/>
      <c r="G175" s="173"/>
      <c r="H175" s="174"/>
    </row>
    <row r="176" spans="2:10" s="3" customFormat="1" hidden="1">
      <c r="B176" s="1"/>
      <c r="C176" s="169" t="s">
        <v>297</v>
      </c>
      <c r="D176" s="170"/>
      <c r="E176" s="170"/>
      <c r="F176" s="173"/>
      <c r="G176" s="173"/>
      <c r="H176" s="174"/>
    </row>
    <row r="177" spans="1:11" s="3" customFormat="1" hidden="1">
      <c r="B177" s="1"/>
      <c r="C177" s="169" t="s">
        <v>298</v>
      </c>
      <c r="D177" s="170"/>
      <c r="E177" s="170"/>
      <c r="F177" s="173"/>
      <c r="G177" s="173"/>
      <c r="H177" s="174"/>
    </row>
    <row r="178" spans="1:11" s="3" customFormat="1" hidden="1">
      <c r="B178" s="1"/>
      <c r="C178" s="169" t="s">
        <v>299</v>
      </c>
      <c r="D178" s="170"/>
      <c r="E178" s="170"/>
      <c r="F178" s="171"/>
      <c r="G178" s="171"/>
      <c r="H178" s="172"/>
    </row>
    <row r="179" spans="1:11" s="3" customFormat="1" hidden="1">
      <c r="B179" s="1"/>
      <c r="C179" s="169" t="s">
        <v>300</v>
      </c>
      <c r="D179" s="170"/>
      <c r="E179" s="170"/>
      <c r="F179" s="171"/>
      <c r="G179" s="171"/>
      <c r="H179" s="172"/>
    </row>
    <row r="180" spans="1:11" s="3" customFormat="1" hidden="1">
      <c r="B180" s="1"/>
      <c r="C180" s="169" t="s">
        <v>301</v>
      </c>
      <c r="D180" s="170"/>
      <c r="E180" s="170"/>
      <c r="F180" s="173"/>
      <c r="G180" s="173"/>
      <c r="H180" s="174"/>
    </row>
    <row r="181" spans="1:11" s="3" customFormat="1" ht="15.75" hidden="1" thickBot="1">
      <c r="B181" s="1"/>
      <c r="C181" s="175" t="s">
        <v>302</v>
      </c>
      <c r="D181" s="176"/>
      <c r="E181" s="176"/>
      <c r="F181" s="177"/>
      <c r="G181" s="177"/>
      <c r="H181" s="178"/>
    </row>
    <row r="182" spans="1:11" s="3" customFormat="1" ht="4.5" hidden="1" customHeight="1" thickTop="1">
      <c r="B182" s="1"/>
      <c r="C182" s="167"/>
      <c r="D182" s="167"/>
      <c r="E182" s="167"/>
      <c r="F182" s="168"/>
      <c r="G182" s="168"/>
      <c r="H182" s="168"/>
    </row>
    <row r="183" spans="1:11" s="3" customFormat="1" hidden="1">
      <c r="B183" s="1"/>
      <c r="C183" s="1"/>
      <c r="D183" s="1"/>
      <c r="E183" s="1"/>
      <c r="F183" s="1"/>
      <c r="G183" s="2"/>
      <c r="H183" s="2"/>
    </row>
    <row r="184" spans="1:11" ht="15.75">
      <c r="A184" s="3"/>
      <c r="B184" s="1"/>
      <c r="C184" s="1"/>
      <c r="D184" s="1"/>
      <c r="E184" s="1"/>
      <c r="F184" s="1"/>
      <c r="G184" s="2"/>
      <c r="H184" s="2"/>
      <c r="I184" s="3"/>
      <c r="J184" s="3"/>
      <c r="K184" s="3"/>
    </row>
  </sheetData>
  <mergeCells count="45">
    <mergeCell ref="C8:F9"/>
    <mergeCell ref="B2:G2"/>
    <mergeCell ref="D4:E4"/>
    <mergeCell ref="C5:F5"/>
    <mergeCell ref="C6:F6"/>
    <mergeCell ref="C7:F7"/>
    <mergeCell ref="C164:E164"/>
    <mergeCell ref="G164:H164"/>
    <mergeCell ref="D13:D15"/>
    <mergeCell ref="D38:D40"/>
    <mergeCell ref="D80:D82"/>
    <mergeCell ref="D113:D115"/>
    <mergeCell ref="D141:D143"/>
    <mergeCell ref="C158:E158"/>
    <mergeCell ref="C159:E159"/>
    <mergeCell ref="C161:H161"/>
    <mergeCell ref="C162:H162"/>
    <mergeCell ref="C163:E163"/>
    <mergeCell ref="G163:H163"/>
    <mergeCell ref="C165:E165"/>
    <mergeCell ref="F165:G165"/>
    <mergeCell ref="C166:E166"/>
    <mergeCell ref="F166:G166"/>
    <mergeCell ref="C171:E171"/>
    <mergeCell ref="F171:H171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78:E178"/>
    <mergeCell ref="F178:H178"/>
    <mergeCell ref="C182:E182"/>
    <mergeCell ref="F182:H182"/>
    <mergeCell ref="C179:E179"/>
    <mergeCell ref="F179:H179"/>
    <mergeCell ref="C180:E180"/>
    <mergeCell ref="F180:H180"/>
    <mergeCell ref="C181:E181"/>
    <mergeCell ref="F181:H181"/>
  </mergeCells>
  <pageMargins left="0" right="0" top="0.39370078740157483" bottom="0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8" max="16383" man="1"/>
    <brk id="111" max="16383" man="1"/>
    <brk id="139" max="16383" man="1"/>
    <brk id="16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604</vt:i4>
      </vt:variant>
    </vt:vector>
  </HeadingPairs>
  <TitlesOfParts>
    <vt:vector size="605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</vt:lpstr>
      <vt:lpstr>'0503721'!TR_17824566531_1481669139</vt:lpstr>
      <vt:lpstr>'0503721'!TR_17824566541</vt:lpstr>
      <vt:lpstr>'0503721'!TR_17824566551_1481669140</vt:lpstr>
      <vt:lpstr>'0503721'!TR_17824566551_1481669141</vt:lpstr>
      <vt:lpstr>'0503721'!TR_17824566561</vt:lpstr>
      <vt:lpstr>'0503721'!TR_17824566571</vt:lpstr>
      <vt:lpstr>'0503721'!TR_17824566581</vt:lpstr>
      <vt:lpstr>'0503721'!TR_17824566591</vt:lpstr>
      <vt:lpstr>'0503721'!TR_17824566601_1481669142</vt:lpstr>
      <vt:lpstr>'0503721'!TR_17824566601_1481669143</vt:lpstr>
      <vt:lpstr>'0503721'!TR_17824566601_1481669144</vt:lpstr>
      <vt:lpstr>'0503721'!TR_17824566611_1481669145</vt:lpstr>
      <vt:lpstr>'0503721'!TR_17824566611_1481669146</vt:lpstr>
      <vt:lpstr>'0503721'!TR_17824566611_1481669147</vt:lpstr>
      <vt:lpstr>'0503721'!TR_17824566611_1481669148</vt:lpstr>
      <vt:lpstr>'0503721'!TR_17824566621</vt:lpstr>
      <vt:lpstr>'0503721'!TR_17824566631_1481669149</vt:lpstr>
      <vt:lpstr>'0503721'!TR_17824566641</vt:lpstr>
      <vt:lpstr>'0503721'!TR_17824566651_1481669150</vt:lpstr>
      <vt:lpstr>'0503721'!TR_17824566661_1481669151</vt:lpstr>
      <vt:lpstr>'0503721'!TR_17824566661_1481669152</vt:lpstr>
      <vt:lpstr>'0503721'!TR_17824566671</vt:lpstr>
      <vt:lpstr>'0503721'!TR_17824566681_1481669153</vt:lpstr>
      <vt:lpstr>'0503721'!TR_17824566681_1481669154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2021-04-16T13:08:40Z</cp:lastPrinted>
  <dcterms:created xsi:type="dcterms:W3CDTF">2021-03-19T07:20:26Z</dcterms:created>
  <dcterms:modified xsi:type="dcterms:W3CDTF">2021-04-16T13:08:41Z</dcterms:modified>
</cp:coreProperties>
</file>